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265" windowHeight="10275" tabRatio="890" firstSheet="3" activeTab="3"/>
  </bookViews>
  <sheets>
    <sheet name="Лист1" sheetId="1" state="hidden" r:id="rId1"/>
    <sheet name="2015 г" sheetId="2" state="hidden" r:id="rId2"/>
    <sheet name="Лист3" sheetId="3" state="hidden" r:id="rId3"/>
    <sheet name="ресурсная " sheetId="52" r:id="rId4"/>
    <sheet name="прогнозная" sheetId="53" r:id="rId5"/>
  </sheets>
  <definedNames>
    <definedName name="_xlnm._FilterDatabase" localSheetId="4" hidden="1">прогнозная!$A$8:$I$220</definedName>
    <definedName name="_xlnm._FilterDatabase" localSheetId="3" hidden="1">'ресурсная '!$A$8:$I$220</definedName>
    <definedName name="_xlnm.Print_Area" localSheetId="4">прогнозная!$A$1:$I$220</definedName>
    <definedName name="_xlnm.Print_Area" localSheetId="3">'ресурсная '!$A$1:$I$220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53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I208" s="1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E205"/>
  <c r="I205" s="1"/>
  <c r="D205"/>
  <c r="H204"/>
  <c r="H203" s="1"/>
  <c r="G204"/>
  <c r="F204"/>
  <c r="E204"/>
  <c r="E203" s="1"/>
  <c r="D204"/>
  <c r="D203" s="1"/>
  <c r="G203"/>
  <c r="F203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I191" s="1"/>
  <c r="D191"/>
  <c r="H190"/>
  <c r="G190"/>
  <c r="F190"/>
  <c r="E190"/>
  <c r="I190" s="1"/>
  <c r="D190"/>
  <c r="H189"/>
  <c r="G189"/>
  <c r="F189"/>
  <c r="E189"/>
  <c r="I189" s="1"/>
  <c r="D189"/>
  <c r="H188"/>
  <c r="G188"/>
  <c r="F188"/>
  <c r="E188"/>
  <c r="I188" s="1"/>
  <c r="D188"/>
  <c r="I187"/>
  <c r="H187"/>
  <c r="G187"/>
  <c r="F187"/>
  <c r="E187"/>
  <c r="D187"/>
  <c r="H186"/>
  <c r="G186"/>
  <c r="G185" s="1"/>
  <c r="F186"/>
  <c r="F185" s="1"/>
  <c r="E186"/>
  <c r="I186" s="1"/>
  <c r="H185"/>
  <c r="D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I173" s="1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I161" s="1"/>
  <c r="D161"/>
  <c r="I160"/>
  <c r="I159"/>
  <c r="I158"/>
  <c r="I157"/>
  <c r="I156"/>
  <c r="H155"/>
  <c r="G155"/>
  <c r="F155"/>
  <c r="E155"/>
  <c r="I155" s="1"/>
  <c r="D155"/>
  <c r="I154"/>
  <c r="I153"/>
  <c r="I152"/>
  <c r="I151"/>
  <c r="I150"/>
  <c r="H149"/>
  <c r="F149"/>
  <c r="E149"/>
  <c r="D149"/>
  <c r="I149" s="1"/>
  <c r="I148"/>
  <c r="I147"/>
  <c r="E147"/>
  <c r="H146"/>
  <c r="H14" s="1"/>
  <c r="G146"/>
  <c r="F146"/>
  <c r="E146"/>
  <c r="I146" s="1"/>
  <c r="D146"/>
  <c r="D14" s="1"/>
  <c r="H145"/>
  <c r="G145"/>
  <c r="F145"/>
  <c r="E145"/>
  <c r="I145" s="1"/>
  <c r="D145"/>
  <c r="H144"/>
  <c r="H143" s="1"/>
  <c r="G144"/>
  <c r="F144"/>
  <c r="E144"/>
  <c r="E143" s="1"/>
  <c r="D144"/>
  <c r="D143" s="1"/>
  <c r="G143"/>
  <c r="F143"/>
  <c r="I142"/>
  <c r="I141"/>
  <c r="I140"/>
  <c r="I139"/>
  <c r="I138"/>
  <c r="H137"/>
  <c r="G137"/>
  <c r="F137"/>
  <c r="E137"/>
  <c r="I137" s="1"/>
  <c r="D137"/>
  <c r="I136"/>
  <c r="I135"/>
  <c r="I134"/>
  <c r="I133"/>
  <c r="I132"/>
  <c r="H131"/>
  <c r="G131"/>
  <c r="F131"/>
  <c r="E131"/>
  <c r="I131" s="1"/>
  <c r="D131"/>
  <c r="H130"/>
  <c r="G130"/>
  <c r="F130"/>
  <c r="E130"/>
  <c r="I130" s="1"/>
  <c r="D130"/>
  <c r="H129"/>
  <c r="G129"/>
  <c r="F129"/>
  <c r="E129"/>
  <c r="I129" s="1"/>
  <c r="D129"/>
  <c r="H128"/>
  <c r="G128"/>
  <c r="F128"/>
  <c r="E128"/>
  <c r="I128" s="1"/>
  <c r="D128"/>
  <c r="H127"/>
  <c r="G127"/>
  <c r="F127"/>
  <c r="E127"/>
  <c r="I127" s="1"/>
  <c r="D127"/>
  <c r="H126"/>
  <c r="G126"/>
  <c r="G125" s="1"/>
  <c r="F126"/>
  <c r="F125" s="1"/>
  <c r="E126"/>
  <c r="I126" s="1"/>
  <c r="D126"/>
  <c r="H125"/>
  <c r="E125"/>
  <c r="D125"/>
  <c r="I124"/>
  <c r="I123"/>
  <c r="I122"/>
  <c r="I121"/>
  <c r="I120"/>
  <c r="H119"/>
  <c r="G119"/>
  <c r="F119"/>
  <c r="E119"/>
  <c r="D119"/>
  <c r="I119" s="1"/>
  <c r="I118"/>
  <c r="I117"/>
  <c r="I116"/>
  <c r="I115"/>
  <c r="I114"/>
  <c r="H113"/>
  <c r="G113"/>
  <c r="F113"/>
  <c r="D113"/>
  <c r="I113" s="1"/>
  <c r="H112"/>
  <c r="H16" s="1"/>
  <c r="G112"/>
  <c r="F112"/>
  <c r="E112"/>
  <c r="I112" s="1"/>
  <c r="H111"/>
  <c r="G111"/>
  <c r="F111"/>
  <c r="E111"/>
  <c r="E107" s="1"/>
  <c r="H110"/>
  <c r="G110"/>
  <c r="F110"/>
  <c r="E110"/>
  <c r="I110" s="1"/>
  <c r="H109"/>
  <c r="G109"/>
  <c r="G13" s="1"/>
  <c r="F109"/>
  <c r="F13" s="1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I83" s="1"/>
  <c r="D83"/>
  <c r="I82"/>
  <c r="I81"/>
  <c r="I80"/>
  <c r="I79"/>
  <c r="I78"/>
  <c r="H77"/>
  <c r="G77"/>
  <c r="F77"/>
  <c r="E77"/>
  <c r="I77" s="1"/>
  <c r="D77"/>
  <c r="I76"/>
  <c r="E76"/>
  <c r="I75"/>
  <c r="H74"/>
  <c r="G74"/>
  <c r="F74"/>
  <c r="F14" s="1"/>
  <c r="E74"/>
  <c r="E14" s="1"/>
  <c r="D74"/>
  <c r="E73"/>
  <c r="D73"/>
  <c r="I73" s="1"/>
  <c r="H72"/>
  <c r="G72"/>
  <c r="G71" s="1"/>
  <c r="F72"/>
  <c r="F71" s="1"/>
  <c r="E72"/>
  <c r="I72" s="1"/>
  <c r="D72"/>
  <c r="H71"/>
  <c r="E71"/>
  <c r="D71"/>
  <c r="I70"/>
  <c r="I69"/>
  <c r="I68"/>
  <c r="I67"/>
  <c r="I66"/>
  <c r="H65"/>
  <c r="H60" s="1"/>
  <c r="G65"/>
  <c r="G60" s="1"/>
  <c r="F65"/>
  <c r="E65"/>
  <c r="D65"/>
  <c r="D60" s="1"/>
  <c r="I64"/>
  <c r="I63"/>
  <c r="I62"/>
  <c r="I61"/>
  <c r="F60"/>
  <c r="F59" s="1"/>
  <c r="E60"/>
  <c r="E12" s="1"/>
  <c r="E11" s="1"/>
  <c r="I58"/>
  <c r="I57"/>
  <c r="I56"/>
  <c r="I55"/>
  <c r="I54"/>
  <c r="H53"/>
  <c r="G53"/>
  <c r="F53"/>
  <c r="E53"/>
  <c r="I53" s="1"/>
  <c r="D53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I29" s="1"/>
  <c r="D29"/>
  <c r="I28"/>
  <c r="I27"/>
  <c r="I26"/>
  <c r="I25"/>
  <c r="E25"/>
  <c r="I24"/>
  <c r="H23"/>
  <c r="G23"/>
  <c r="F23"/>
  <c r="E23"/>
  <c r="I23" s="1"/>
  <c r="D23"/>
  <c r="I22"/>
  <c r="D22"/>
  <c r="H21"/>
  <c r="G21"/>
  <c r="F21"/>
  <c r="E21"/>
  <c r="I21" s="1"/>
  <c r="D21"/>
  <c r="H20"/>
  <c r="G20"/>
  <c r="F20"/>
  <c r="E20"/>
  <c r="I20" s="1"/>
  <c r="D20"/>
  <c r="H19"/>
  <c r="G19"/>
  <c r="F19"/>
  <c r="E19"/>
  <c r="I19" s="1"/>
  <c r="D19"/>
  <c r="H18"/>
  <c r="G18"/>
  <c r="G17" s="1"/>
  <c r="F18"/>
  <c r="F17" s="1"/>
  <c r="E18"/>
  <c r="I18" s="1"/>
  <c r="D18"/>
  <c r="H17"/>
  <c r="E17"/>
  <c r="D17"/>
  <c r="G16"/>
  <c r="F16"/>
  <c r="E16"/>
  <c r="D16"/>
  <c r="H15"/>
  <c r="G15"/>
  <c r="F15"/>
  <c r="E15"/>
  <c r="I15" s="1"/>
  <c r="D15"/>
  <c r="G14"/>
  <c r="H13"/>
  <c r="E13"/>
  <c r="I13" s="1"/>
  <c r="D13"/>
  <c r="D59" l="1"/>
  <c r="D12"/>
  <c r="I60"/>
  <c r="H12"/>
  <c r="H11" s="1"/>
  <c r="H59"/>
  <c r="G59"/>
  <c r="G12"/>
  <c r="G11" s="1"/>
  <c r="I143"/>
  <c r="I125"/>
  <c r="I107"/>
  <c r="I14"/>
  <c r="I16"/>
  <c r="I17"/>
  <c r="I71"/>
  <c r="I203"/>
  <c r="I111"/>
  <c r="I204"/>
  <c r="F12"/>
  <c r="F11" s="1"/>
  <c r="I74"/>
  <c r="E59"/>
  <c r="I65"/>
  <c r="I108"/>
  <c r="E185"/>
  <c r="I185" s="1"/>
  <c r="I144"/>
  <c r="I24" i="52"/>
  <c r="I12" i="53" l="1"/>
  <c r="D11"/>
  <c r="I11" s="1"/>
  <c r="I59"/>
  <c r="I220" i="52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F203" s="1"/>
  <c r="E205"/>
  <c r="D205"/>
  <c r="H204"/>
  <c r="G204"/>
  <c r="F204"/>
  <c r="E204"/>
  <c r="E203" s="1"/>
  <c r="D204"/>
  <c r="G203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I191" s="1"/>
  <c r="D191"/>
  <c r="H190"/>
  <c r="G190"/>
  <c r="F190"/>
  <c r="E190"/>
  <c r="D190"/>
  <c r="H189"/>
  <c r="G189"/>
  <c r="F189"/>
  <c r="E189"/>
  <c r="I189" s="1"/>
  <c r="D189"/>
  <c r="H188"/>
  <c r="G188"/>
  <c r="F188"/>
  <c r="E188"/>
  <c r="D188"/>
  <c r="D185" s="1"/>
  <c r="H187"/>
  <c r="G187"/>
  <c r="F187"/>
  <c r="E187"/>
  <c r="I187" s="1"/>
  <c r="D187"/>
  <c r="H186"/>
  <c r="G186"/>
  <c r="F186"/>
  <c r="F185" s="1"/>
  <c r="E186"/>
  <c r="H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D161"/>
  <c r="I160"/>
  <c r="I159"/>
  <c r="I158"/>
  <c r="I157"/>
  <c r="I156"/>
  <c r="H155"/>
  <c r="G155"/>
  <c r="F155"/>
  <c r="E155"/>
  <c r="D155"/>
  <c r="I154"/>
  <c r="I153"/>
  <c r="I152"/>
  <c r="I151"/>
  <c r="I150"/>
  <c r="H149"/>
  <c r="F149"/>
  <c r="E149"/>
  <c r="D149"/>
  <c r="I148"/>
  <c r="E147"/>
  <c r="I147" s="1"/>
  <c r="H146"/>
  <c r="G146"/>
  <c r="F146"/>
  <c r="E146"/>
  <c r="I146" s="1"/>
  <c r="D146"/>
  <c r="H145"/>
  <c r="G145"/>
  <c r="F145"/>
  <c r="F143" s="1"/>
  <c r="E145"/>
  <c r="D145"/>
  <c r="D13" s="1"/>
  <c r="H144"/>
  <c r="G144"/>
  <c r="F144"/>
  <c r="E144"/>
  <c r="D144"/>
  <c r="G143"/>
  <c r="I142"/>
  <c r="I141"/>
  <c r="I140"/>
  <c r="I139"/>
  <c r="I138"/>
  <c r="H137"/>
  <c r="G137"/>
  <c r="F137"/>
  <c r="E137"/>
  <c r="I137" s="1"/>
  <c r="D137"/>
  <c r="I136"/>
  <c r="I135"/>
  <c r="I134"/>
  <c r="I133"/>
  <c r="I132"/>
  <c r="H131"/>
  <c r="G131"/>
  <c r="F131"/>
  <c r="E131"/>
  <c r="I131" s="1"/>
  <c r="D131"/>
  <c r="H130"/>
  <c r="G130"/>
  <c r="F130"/>
  <c r="F16" s="1"/>
  <c r="E130"/>
  <c r="D130"/>
  <c r="H129"/>
  <c r="G129"/>
  <c r="F129"/>
  <c r="E129"/>
  <c r="I129" s="1"/>
  <c r="D129"/>
  <c r="H128"/>
  <c r="G128"/>
  <c r="F128"/>
  <c r="E128"/>
  <c r="D128"/>
  <c r="H127"/>
  <c r="G127"/>
  <c r="F127"/>
  <c r="E127"/>
  <c r="I127" s="1"/>
  <c r="D127"/>
  <c r="H126"/>
  <c r="H125" s="1"/>
  <c r="G126"/>
  <c r="F126"/>
  <c r="F125" s="1"/>
  <c r="E126"/>
  <c r="D126"/>
  <c r="D125" s="1"/>
  <c r="E125"/>
  <c r="I124"/>
  <c r="I123"/>
  <c r="I122"/>
  <c r="I121"/>
  <c r="I120"/>
  <c r="H119"/>
  <c r="G119"/>
  <c r="F119"/>
  <c r="E119"/>
  <c r="D119"/>
  <c r="I118"/>
  <c r="I117"/>
  <c r="I116"/>
  <c r="I115"/>
  <c r="I114"/>
  <c r="H113"/>
  <c r="G113"/>
  <c r="F113"/>
  <c r="D113"/>
  <c r="I113" s="1"/>
  <c r="H112"/>
  <c r="G112"/>
  <c r="F112"/>
  <c r="E112"/>
  <c r="I112" s="1"/>
  <c r="H111"/>
  <c r="G111"/>
  <c r="F111"/>
  <c r="E111"/>
  <c r="H110"/>
  <c r="G110"/>
  <c r="F110"/>
  <c r="E110"/>
  <c r="I110" s="1"/>
  <c r="H109"/>
  <c r="G109"/>
  <c r="F109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I83" s="1"/>
  <c r="D83"/>
  <c r="I82"/>
  <c r="I81"/>
  <c r="I80"/>
  <c r="I79"/>
  <c r="I78"/>
  <c r="H77"/>
  <c r="G77"/>
  <c r="F77"/>
  <c r="E77"/>
  <c r="I77" s="1"/>
  <c r="D77"/>
  <c r="I76"/>
  <c r="E76"/>
  <c r="I75"/>
  <c r="H74"/>
  <c r="G74"/>
  <c r="G14" s="1"/>
  <c r="F74"/>
  <c r="E74"/>
  <c r="E14" s="1"/>
  <c r="D74"/>
  <c r="E73"/>
  <c r="D73"/>
  <c r="H72"/>
  <c r="H71" s="1"/>
  <c r="G72"/>
  <c r="F72"/>
  <c r="F71" s="1"/>
  <c r="E72"/>
  <c r="D72"/>
  <c r="I70"/>
  <c r="I69"/>
  <c r="I68"/>
  <c r="I67"/>
  <c r="I66"/>
  <c r="H65"/>
  <c r="H60" s="1"/>
  <c r="G65"/>
  <c r="G60" s="1"/>
  <c r="F65"/>
  <c r="E65"/>
  <c r="E60" s="1"/>
  <c r="E59" s="1"/>
  <c r="D65"/>
  <c r="D60" s="1"/>
  <c r="I64"/>
  <c r="I63"/>
  <c r="I62"/>
  <c r="I61"/>
  <c r="F60"/>
  <c r="F59" s="1"/>
  <c r="I58"/>
  <c r="I57"/>
  <c r="I56"/>
  <c r="I55"/>
  <c r="I54"/>
  <c r="H53"/>
  <c r="G53"/>
  <c r="F53"/>
  <c r="E53"/>
  <c r="I53" s="1"/>
  <c r="D53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I29" s="1"/>
  <c r="D29"/>
  <c r="I28"/>
  <c r="I27"/>
  <c r="I26"/>
  <c r="E25"/>
  <c r="I25" s="1"/>
  <c r="H23"/>
  <c r="G23"/>
  <c r="F23"/>
  <c r="D23"/>
  <c r="D22"/>
  <c r="I22" s="1"/>
  <c r="H21"/>
  <c r="G21"/>
  <c r="G15" s="1"/>
  <c r="F21"/>
  <c r="E21"/>
  <c r="I21" s="1"/>
  <c r="D21"/>
  <c r="H20"/>
  <c r="G20"/>
  <c r="F20"/>
  <c r="E20"/>
  <c r="D20"/>
  <c r="H19"/>
  <c r="G19"/>
  <c r="F19"/>
  <c r="E19"/>
  <c r="I19" s="1"/>
  <c r="D19"/>
  <c r="H18"/>
  <c r="H17" s="1"/>
  <c r="G18"/>
  <c r="F18"/>
  <c r="F17" s="1"/>
  <c r="E18"/>
  <c r="D18"/>
  <c r="D17" s="1"/>
  <c r="E17"/>
  <c r="G16"/>
  <c r="E16"/>
  <c r="H15"/>
  <c r="F15"/>
  <c r="D15"/>
  <c r="H13"/>
  <c r="E13" l="1"/>
  <c r="G13"/>
  <c r="E107"/>
  <c r="E15"/>
  <c r="I15" s="1"/>
  <c r="D16"/>
  <c r="I18"/>
  <c r="G17"/>
  <c r="I17" s="1"/>
  <c r="I20"/>
  <c r="E23"/>
  <c r="I23" s="1"/>
  <c r="I41"/>
  <c r="I72"/>
  <c r="G71"/>
  <c r="D71"/>
  <c r="F14"/>
  <c r="F13"/>
  <c r="I13" s="1"/>
  <c r="H16"/>
  <c r="I119"/>
  <c r="I126"/>
  <c r="G125"/>
  <c r="I125" s="1"/>
  <c r="I128"/>
  <c r="I130"/>
  <c r="D143"/>
  <c r="H143"/>
  <c r="I145"/>
  <c r="H14"/>
  <c r="I14" s="1"/>
  <c r="I149"/>
  <c r="I155"/>
  <c r="I161"/>
  <c r="I173"/>
  <c r="I186"/>
  <c r="G185"/>
  <c r="I188"/>
  <c r="I190"/>
  <c r="D203"/>
  <c r="H203"/>
  <c r="I205"/>
  <c r="I208"/>
  <c r="D14"/>
  <c r="I73"/>
  <c r="E143"/>
  <c r="I143" s="1"/>
  <c r="E71"/>
  <c r="D59"/>
  <c r="D12"/>
  <c r="I60"/>
  <c r="H12"/>
  <c r="H59"/>
  <c r="G12"/>
  <c r="G59"/>
  <c r="I107"/>
  <c r="I16"/>
  <c r="I144"/>
  <c r="I204"/>
  <c r="F12"/>
  <c r="F11" s="1"/>
  <c r="I74"/>
  <c r="E12"/>
  <c r="E11" s="1"/>
  <c r="I65"/>
  <c r="I108"/>
  <c r="E185"/>
  <c r="I111"/>
  <c r="I59" l="1"/>
  <c r="I185"/>
  <c r="G11"/>
  <c r="H11"/>
  <c r="I71"/>
  <c r="I203"/>
  <c r="I12"/>
  <c r="D11"/>
  <c r="I11" l="1"/>
  <c r="F148" i="2"/>
  <c r="F149" s="1"/>
  <c r="F151" s="1"/>
  <c r="D182" s="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14"/>
  <c r="E113"/>
  <c r="E106"/>
  <c r="E108" s="1"/>
  <c r="D179" s="1"/>
  <c r="F96"/>
  <c r="F95"/>
  <c r="F89"/>
  <c r="F88"/>
  <c r="E80"/>
  <c r="E82" s="1"/>
  <c r="D177" s="1"/>
  <c r="G69"/>
  <c r="G70" s="1"/>
  <c r="G65"/>
  <c r="G66" s="1"/>
  <c r="H57"/>
  <c r="H58" s="1"/>
  <c r="H51"/>
  <c r="H52" s="1"/>
  <c r="F39"/>
  <c r="F40" s="1"/>
  <c r="G20"/>
  <c r="D28" s="1"/>
  <c r="G28" s="1"/>
  <c r="G30" s="1"/>
  <c r="D173" s="1"/>
  <c r="H520" i="1"/>
  <c r="F466"/>
  <c r="F468" s="1"/>
  <c r="F407"/>
  <c r="F408" s="1"/>
  <c r="F410" s="1"/>
  <c r="F352"/>
  <c r="F351"/>
  <c r="F350"/>
  <c r="F314"/>
  <c r="F310"/>
  <c r="F308"/>
  <c r="F306"/>
  <c r="F304"/>
  <c r="F302"/>
  <c r="F258"/>
  <c r="F257"/>
  <c r="F254"/>
  <c r="F249"/>
  <c r="F250" s="1"/>
  <c r="F245"/>
  <c r="F246" s="1"/>
  <c r="F241"/>
  <c r="F242" s="1"/>
  <c r="F234"/>
  <c r="F229"/>
  <c r="F230" s="1"/>
  <c r="F225"/>
  <c r="F226" s="1"/>
  <c r="F221"/>
  <c r="F222" s="1"/>
  <c r="F217"/>
  <c r="F218" s="1"/>
  <c r="F213"/>
  <c r="F214" s="1"/>
  <c r="F207"/>
  <c r="F206"/>
  <c r="F198"/>
  <c r="F199" s="1"/>
  <c r="F194"/>
  <c r="F193"/>
  <c r="F192"/>
  <c r="F191"/>
  <c r="F185"/>
  <c r="F186" s="1"/>
  <c r="F178"/>
  <c r="F179" s="1"/>
  <c r="F174"/>
  <c r="F175" s="1"/>
  <c r="F170"/>
  <c r="F171" s="1"/>
  <c r="F166"/>
  <c r="F165"/>
  <c r="F164"/>
  <c r="F160"/>
  <c r="F159"/>
  <c r="F158"/>
  <c r="F157"/>
  <c r="F134"/>
  <c r="F133"/>
  <c r="F132"/>
  <c r="F131"/>
  <c r="F130"/>
  <c r="F129"/>
  <c r="F128"/>
  <c r="F127"/>
  <c r="F126"/>
  <c r="F125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146" l="1"/>
  <c r="F161"/>
  <c r="F167"/>
  <c r="F208"/>
  <c r="G72" i="2"/>
  <c r="D175" s="1"/>
  <c r="G111" i="1"/>
  <c r="F148" s="1"/>
  <c r="F195"/>
  <c r="F201" s="1"/>
  <c r="F264"/>
  <c r="F262"/>
  <c r="F316"/>
  <c r="F354"/>
  <c r="F356" s="1"/>
  <c r="F91" i="2"/>
  <c r="F99" s="1"/>
  <c r="D178" s="1"/>
  <c r="F97"/>
  <c r="E115"/>
  <c r="E117" s="1"/>
  <c r="D180" s="1"/>
  <c r="E141"/>
  <c r="E143" s="1"/>
  <c r="D181" s="1"/>
  <c r="F181" i="1"/>
  <c r="F236"/>
  <c r="H60" i="2"/>
  <c r="D172" s="1"/>
  <c r="G21"/>
  <c r="G23" s="1"/>
  <c r="D171" l="1"/>
  <c r="D183" s="1"/>
  <c r="E153"/>
  <c r="G43"/>
</calcChain>
</file>

<file path=xl/sharedStrings.xml><?xml version="1.0" encoding="utf-8"?>
<sst xmlns="http://schemas.openxmlformats.org/spreadsheetml/2006/main" count="1212" uniqueCount="489">
  <si>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</si>
  <si>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</si>
  <si>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</si>
  <si>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</si>
  <si>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</si>
  <si>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</si>
  <si>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</si>
  <si>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</si>
  <si>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</si>
  <si>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</si>
  <si>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</si>
  <si>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</si>
  <si>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</si>
  <si>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</si>
  <si>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</si>
  <si>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</si>
  <si>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</si>
  <si>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</si>
  <si>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</si>
  <si>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</si>
  <si>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</si>
  <si>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</si>
  <si>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</si>
  <si>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</si>
  <si>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</si>
  <si>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</si>
  <si>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</si>
  <si>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</si>
  <si>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</si>
  <si>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</si>
  <si>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</si>
  <si>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</si>
  <si>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</si>
  <si>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</si>
  <si>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</si>
  <si>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</si>
  <si>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</si>
  <si>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</si>
  <si>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</si>
  <si>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</si>
  <si>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</si>
  <si>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</si>
  <si>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</si>
  <si>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</si>
  <si>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</si>
  <si>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</si>
  <si>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</si>
  <si>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</si>
  <si>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</si>
  <si>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</si>
  <si>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</si>
  <si>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</si>
  <si>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</si>
  <si>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</si>
  <si>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</si>
  <si>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</si>
  <si>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</si>
  <si>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</si>
  <si>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</si>
  <si>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</si>
  <si>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</si>
  <si>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</si>
  <si>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</si>
  <si>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</si>
  <si>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</si>
  <si>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</si>
  <si>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</si>
  <si>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</si>
  <si>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</si>
  <si>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</si>
  <si>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</si>
  <si>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</si>
  <si>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</si>
  <si>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</si>
  <si>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</si>
  <si>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</si>
  <si>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</si>
  <si>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</si>
  <si>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</si>
  <si>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</si>
  <si>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</si>
  <si>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</si>
  <si>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</si>
  <si>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</si>
  <si>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</si>
  <si>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</si>
  <si>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</si>
  <si>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</si>
  <si>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</si>
  <si>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</si>
  <si>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</si>
  <si>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</si>
  <si>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</si>
  <si>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</si>
  <si>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</si>
  <si>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</si>
  <si>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</si>
  <si>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</si>
  <si>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</si>
  <si>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</si>
  <si>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</si>
  <si>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</si>
  <si>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</si>
  <si>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</si>
  <si>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</si>
  <si>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</si>
  <si>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</si>
  <si>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</si>
  <si>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</si>
  <si>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</si>
  <si>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</si>
  <si>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</si>
  <si>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</si>
  <si>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</si>
  <si>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</si>
  <si>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</si>
  <si>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</si>
  <si>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</si>
  <si>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</si>
  <si>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</si>
  <si>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</si>
  <si>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</si>
  <si>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</si>
  <si>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</si>
  <si>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</si>
  <si>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</si>
  <si>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</si>
  <si>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</si>
  <si>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</si>
  <si>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</si>
  <si>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</si>
  <si>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</si>
  <si>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</si>
  <si>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</si>
  <si>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</si>
  <si>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</si>
  <si>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</si>
  <si>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</si>
  <si>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</si>
  <si>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</si>
  <si>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</si>
  <si>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</si>
  <si>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</si>
  <si>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</si>
  <si>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</si>
  <si>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</si>
  <si>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</si>
  <si>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</si>
  <si>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</si>
  <si>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</si>
  <si>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</si>
  <si>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</si>
  <si>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</si>
  <si>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</si>
  <si>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</si>
  <si>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</si>
  <si>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</si>
  <si>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</si>
  <si>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</si>
  <si>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</si>
  <si>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</si>
  <si>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</si>
  <si>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</si>
  <si>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</si>
  <si>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</si>
  <si>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</si>
  <si>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</si>
  <si>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</si>
  <si>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</si>
  <si>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</si>
  <si>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</si>
  <si>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</si>
  <si>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</si>
  <si>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</si>
  <si>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</si>
  <si>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</si>
  <si>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</si>
  <si>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</si>
  <si>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</si>
  <si>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</si>
  <si>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</si>
  <si>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</si>
  <si>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</si>
  <si>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</si>
  <si>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</si>
  <si>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</si>
  <si>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</si>
  <si>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</si>
  <si>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</si>
  <si>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</si>
  <si>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</si>
  <si>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</si>
  <si>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</si>
  <si>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</si>
  <si>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</si>
  <si>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</si>
  <si>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</si>
  <si>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</si>
  <si>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</si>
  <si>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</si>
  <si>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</si>
  <si>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</si>
  <si>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</si>
  <si>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</si>
  <si>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</si>
  <si>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</si>
  <si>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</si>
  <si>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</si>
  <si>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</si>
  <si>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</si>
  <si>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</si>
  <si>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</si>
  <si>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</si>
  <si>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</si>
  <si>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</si>
  <si>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</si>
  <si>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</si>
  <si>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</si>
  <si>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</si>
  <si>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</si>
  <si>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</si>
  <si>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</si>
  <si>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</si>
  <si>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</si>
  <si>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</si>
  <si>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</si>
  <si>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</si>
  <si>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</si>
  <si>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</si>
  <si>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</si>
  <si>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</si>
  <si>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</si>
  <si>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</si>
  <si>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</si>
  <si>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</si>
  <si>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</si>
  <si>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</si>
  <si>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</si>
  <si>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</si>
  <si>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</si>
  <si>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</si>
  <si>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</si>
  <si>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</si>
  <si>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</si>
  <si>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</si>
  <si>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</si>
  <si>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</si>
  <si>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</si>
  <si>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</si>
  <si>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</si>
  <si>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</si>
  <si>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</si>
  <si>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</si>
  <si>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</si>
  <si>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</si>
  <si>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</si>
  <si>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</si>
  <si>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</si>
  <si>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</si>
  <si>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</si>
  <si>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</si>
  <si>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</si>
  <si>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</si>
  <si>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</si>
  <si>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</si>
  <si>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</si>
  <si>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</si>
  <si>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</si>
  <si>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</si>
  <si>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</si>
  <si>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</si>
  <si>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</si>
  <si>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</si>
  <si>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</si>
  <si>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</si>
  <si>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</si>
  <si>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</si>
  <si>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</si>
  <si>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</si>
  <si>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</si>
  <si>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</si>
  <si>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</si>
  <si>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</si>
  <si>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</si>
  <si>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</si>
  <si>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</si>
  <si>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</si>
  <si>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</si>
  <si>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</si>
  <si>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</si>
  <si>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</si>
  <si>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</si>
  <si>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</si>
  <si>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</si>
  <si>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</si>
  <si>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</si>
  <si>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</si>
  <si>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</si>
  <si>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</si>
  <si>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</si>
  <si>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</si>
  <si>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</si>
  <si>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</si>
  <si>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</si>
  <si>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</si>
  <si>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</si>
  <si>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</si>
  <si>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</si>
  <si>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</si>
  <si>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</si>
  <si>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</si>
  <si>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</si>
  <si>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</si>
  <si>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</si>
  <si>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</si>
  <si>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</si>
  <si>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</si>
  <si>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</si>
  <si>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</si>
  <si>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</si>
  <si>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</si>
  <si>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</si>
  <si>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</si>
  <si>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</si>
  <si>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</si>
  <si>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</si>
  <si>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</si>
  <si>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</si>
  <si>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</si>
  <si>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</si>
  <si>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</si>
  <si>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</si>
  <si>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</si>
  <si>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</si>
  <si>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</si>
  <si>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</si>
  <si>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</si>
  <si>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</si>
  <si>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</si>
  <si>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</si>
  <si>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</si>
  <si>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</si>
  <si>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</si>
  <si>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</si>
  <si>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</si>
  <si>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</si>
  <si>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</si>
  <si>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</si>
  <si>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</si>
  <si>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</si>
  <si>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</si>
  <si>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</si>
  <si>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</si>
  <si>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</si>
  <si>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</si>
  <si>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</si>
  <si>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</si>
  <si>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</si>
  <si>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</si>
  <si>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</si>
  <si>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</si>
  <si>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</si>
  <si>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</si>
  <si>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</si>
  <si>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</si>
  <si>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</si>
  <si>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</si>
  <si>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</si>
  <si>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</si>
  <si>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</si>
  <si>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</si>
  <si>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</si>
  <si>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</si>
  <si>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</si>
  <si>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</si>
  <si>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</si>
  <si>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</si>
  <si>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</si>
  <si>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</si>
  <si>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</si>
  <si>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</si>
  <si>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</si>
  <si>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</si>
  <si>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</si>
  <si>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</si>
  <si>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</si>
  <si>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</si>
  <si>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</si>
  <si>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</si>
  <si>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</si>
  <si>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</si>
  <si>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</si>
  <si>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</si>
  <si>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</si>
  <si>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</si>
  <si>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</si>
  <si>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</si>
  <si>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</si>
  <si>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</si>
  <si>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</si>
  <si>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</si>
  <si>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</si>
  <si>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</si>
  <si>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</si>
  <si>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</si>
  <si>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</si>
  <si>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</si>
  <si>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</si>
  <si>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</si>
  <si>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</si>
  <si>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</si>
  <si>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</si>
  <si>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</si>
  <si>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</si>
  <si>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</si>
  <si>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</si>
  <si>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</si>
  <si>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</si>
  <si>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</si>
  <si>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</si>
  <si>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</si>
  <si>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</si>
  <si>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</si>
  <si>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</si>
  <si>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</si>
  <si>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</si>
  <si>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</si>
  <si>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</si>
  <si>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</si>
  <si>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</si>
  <si>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</si>
  <si>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</si>
  <si>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</si>
  <si>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</si>
  <si>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</si>
  <si>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Обеспечение условий для развития на территории сельского поселения физической культуры и массового спорта</t>
  </si>
  <si>
    <t>2026г</t>
  </si>
  <si>
    <t>2027г</t>
  </si>
  <si>
    <t>2028г</t>
  </si>
  <si>
    <t>4</t>
  </si>
  <si>
    <t>Администрация Евдокимовского сельского поселения</t>
  </si>
  <si>
    <t>Администрация  Евдокимовского  сельского поселения</t>
  </si>
  <si>
    <t xml:space="preserve">МКУК «КДЦ с.Бадар», 
МКУК «КДЦ д.. Евдокимова».
</t>
  </si>
  <si>
    <t>МКУК «КДЦ с.Бадар»</t>
  </si>
  <si>
    <t>Основное мероприятие. 6.3.</t>
  </si>
  <si>
    <t>Капитальный ремонт домов культуры сельских поселений</t>
  </si>
  <si>
    <t>Основное мероприятие. 6.2.</t>
  </si>
  <si>
    <t xml:space="preserve">МКУК «КДЦ с.Бадар»,
 МКУК «КДЦ д.Евдокимова» 
</t>
  </si>
  <si>
    <t>Администрация  Евдокимовского  сельского поселения, МКУК «КДЦ с.Бадар»</t>
  </si>
  <si>
    <t>«Социально-экономическое развитие территории Евдокимовского сельского поселения на 2024-2028годы.»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</si>
  <si>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1.1 </t>
    </r>
    <r>
      <rPr>
        <sz val="10"/>
        <color theme="1"/>
        <rFont val="Times New Roman"/>
        <family val="1"/>
        <charset val="204"/>
      </rPr>
      <t xml:space="preserve">  Обеспечение деятельности главы сельского поселения и администрации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</si>
  <si>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1.2.  </t>
    </r>
    <r>
      <rPr>
        <sz val="10"/>
        <color theme="1"/>
        <rFont val="Times New Roman"/>
        <family val="1"/>
        <charset val="204"/>
      </rPr>
      <t xml:space="preserve">          Управление муниципальным долгом сельского поселения</t>
    </r>
  </si>
  <si>
    <r>
      <rPr>
        <b/>
        <sz val="10"/>
        <rFont val="Times New Roman"/>
        <family val="1"/>
        <charset val="204"/>
      </rPr>
      <t>Основное мероприятие 1.3.</t>
    </r>
    <r>
      <rPr>
        <sz val="10"/>
        <rFont val="Times New Roman"/>
        <family val="1"/>
        <charset val="204"/>
      </rPr>
      <t xml:space="preserve">
Пенсионное обеспечение граждан, замещавших должности главы сельских поселений и муниципальных служащих органов местного самоуправления сельских  поселений
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</si>
  <si>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1.4  </t>
    </r>
    <r>
      <rPr>
        <sz val="10"/>
        <color theme="1"/>
        <rFont val="Times New Roman"/>
        <family val="1"/>
        <charset val="204"/>
      </rPr>
      <t xml:space="preserve">      Повышение квалификации муниципальных служащих</t>
    </r>
  </si>
  <si>
    <r>
      <t xml:space="preserve">Основное мероприятие 1.5.     </t>
    </r>
    <r>
      <rPr>
        <sz val="9"/>
        <rFont val="Times New Roman"/>
        <family val="1"/>
        <charset val="204"/>
      </rPr>
      <t>Управление средствами резервного фонда администраций сельских поселений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</si>
  <si>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</si>
  <si>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rPr>
        <b/>
        <u/>
        <sz val="10"/>
        <color theme="1"/>
        <rFont val="Times New Roman"/>
        <family val="1"/>
        <charset val="204"/>
      </rPr>
      <t xml:space="preserve"> Основное мероприятие 1.6. </t>
    </r>
    <r>
      <rPr>
        <sz val="10"/>
        <color theme="1"/>
        <rFont val="Times New Roman"/>
        <family val="1"/>
        <charset val="204"/>
      </rPr>
  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</si>
  <si>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Администрация  Евдокимовского  сельского поселения,  МКУК КДЦ с. Бадар, МКУК КДЦ д. Евдокимова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</si>
  <si>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7.2 </t>
    </r>
    <r>
      <rPr>
        <sz val="10"/>
        <color theme="1"/>
        <rFont val="Times New Roman"/>
        <family val="1"/>
        <charset val="204"/>
      </rPr>
      <t>Технические и организационные мероприятия по снижению использования энергоресурсов</t>
    </r>
  </si>
  <si>
    <r>
      <rPr>
        <b/>
        <u/>
        <sz val="10"/>
        <rFont val="Times New Roman"/>
        <family val="1"/>
        <charset val="204"/>
      </rPr>
      <t>Основное мероприятие 7.1</t>
    </r>
    <r>
      <rPr>
        <sz val="10"/>
        <rFont val="Times New Roman"/>
        <family val="1"/>
        <charset val="204"/>
      </rPr>
      <t xml:space="preserve"> Подготовка к отопительному сезону объектов, находящихся в муниципальной собственности, сокращение потерь при передаче потреблении энергетических ресурсов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</si>
  <si>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6.6.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</si>
  <si>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6.1.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культуры, организация библиотечного обслуживания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</si>
  <si>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5.2 </t>
    </r>
    <r>
      <rPr>
        <sz val="10"/>
        <color theme="1"/>
        <rFont val="Times New Roman"/>
        <family val="1"/>
        <charset val="204"/>
      </rPr>
      <t>Профилактика безнадзорности и правонарушений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</si>
  <si>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5.1.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в границах населенных пунктов поселения</t>
    </r>
  </si>
  <si>
    <r>
      <rPr>
        <b/>
        <u/>
        <sz val="9"/>
        <color theme="1"/>
        <rFont val="Times New Roman"/>
        <family val="1"/>
        <charset val="204"/>
      </rPr>
      <t xml:space="preserve">Основное мероприятие 4.2. </t>
    </r>
    <r>
      <rPr>
        <sz val="9"/>
        <color theme="1"/>
        <rFont val="Times New Roman"/>
        <family val="1"/>
        <charset val="204"/>
      </rPr>
      <t>Обеспечение градостроительной и землеустроительной деятельности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</si>
  <si>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4.1. </t>
    </r>
    <r>
      <rPr>
        <sz val="10"/>
        <color theme="1"/>
        <rFont val="Times New Roman"/>
        <family val="1"/>
        <charset val="204"/>
      </rPr>
      <t xml:space="preserve">Проведение топографических, геодезических, картографических и кадастровых работ 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</si>
  <si>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3.5 </t>
    </r>
    <r>
      <rPr>
        <sz val="10"/>
        <color theme="1"/>
        <rFont val="Times New Roman"/>
        <family val="1"/>
        <charset val="204"/>
      </rPr>
      <t>Восстановление мемориальных сооружений и объектов, увековечивающих память погибших при защите Отечества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</si>
  <si>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3.4</t>
    </r>
    <r>
      <rPr>
        <sz val="10"/>
        <color theme="1"/>
        <rFont val="Times New Roman"/>
        <family val="1"/>
        <charset val="204"/>
      </rPr>
      <t xml:space="preserve"> Создание мест (площадок) накопления твердых коммунальных отходов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</si>
  <si>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3.3 </t>
    </r>
    <r>
      <rPr>
        <sz val="10"/>
        <color theme="1"/>
        <rFont val="Times New Roman"/>
        <family val="1"/>
        <charset val="204"/>
      </rPr>
      <t>Организация водоснабжения населения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</si>
  <si>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3.2. </t>
    </r>
    <r>
      <rPr>
        <sz val="10"/>
        <color theme="1"/>
        <rFont val="Times New Roman"/>
        <family val="1"/>
        <charset val="204"/>
      </rPr>
      <t xml:space="preserve">Организация благоустройства территории поселения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</si>
  <si>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3.1. </t>
    </r>
    <r>
      <rPr>
        <sz val="10"/>
        <color theme="1"/>
        <rFont val="Times New Roman"/>
        <family val="1"/>
        <charset val="204"/>
      </rPr>
      <t xml:space="preserve">  Ремонт и содержание автомобильных дорог</t>
    </r>
  </si>
  <si>
    <r>
      <rPr>
        <b/>
        <i/>
        <u/>
        <sz val="10"/>
        <rFont val="Times New Roman"/>
        <family val="1"/>
        <charset val="204"/>
      </rPr>
      <t xml:space="preserve">Подпрограмма 1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«Обеспечение деятельности главы  Евдокимовского сельского поселения и администрации Евдокимовского сельского поселения на 2024–2028 гг»</t>
    </r>
  </si>
  <si>
    <r>
      <rPr>
        <b/>
        <i/>
        <u/>
        <sz val="10"/>
        <rFont val="Times New Roman"/>
        <family val="1"/>
        <charset val="204"/>
      </rPr>
      <t xml:space="preserve">Подпрограмма 2   </t>
    </r>
    <r>
      <rPr>
        <b/>
        <i/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>«Повышение эффективности бюджетных расходов Евдокимовского  сельского поселения»</t>
    </r>
  </si>
  <si>
    <r>
      <rPr>
        <b/>
        <i/>
        <u/>
        <sz val="10"/>
        <rFont val="Times New Roman"/>
        <family val="1"/>
        <charset val="204"/>
      </rPr>
      <t xml:space="preserve">Подпрограмма 3   </t>
    </r>
    <r>
      <rPr>
        <b/>
        <i/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           «Развитие инфраструктуры на территории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</si>
  <si>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4  </t>
    </r>
    <r>
      <rPr>
        <b/>
        <i/>
        <sz val="10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>«Обеспечение комплексного пространственного и территориального развития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</si>
  <si>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5 </t>
    </r>
    <r>
      <rPr>
        <b/>
        <i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«Обеспечение комплексных мер безопасности на территории Евдокимовского сельского поселения на 2024-2028гг.» </t>
    </r>
  </si>
  <si>
    <r>
      <rPr>
        <b/>
        <i/>
        <u/>
        <sz val="10"/>
        <rFont val="Times New Roman"/>
        <family val="1"/>
        <charset val="204"/>
      </rPr>
      <t xml:space="preserve">Подпрограмма 6    </t>
    </r>
    <r>
      <rPr>
        <b/>
        <i/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"Развитие сферы культуры и спорта на территории сельского поселения на 2024-2028 гг."</t>
    </r>
  </si>
  <si>
    <r>
      <rPr>
        <b/>
        <u/>
        <sz val="9"/>
        <rFont val="Times New Roman"/>
        <family val="1"/>
        <charset val="204"/>
      </rPr>
      <t xml:space="preserve">Основное мероприятие. 6.4. </t>
    </r>
    <r>
      <rPr>
        <sz val="9"/>
        <rFont val="Times New Roman"/>
        <family val="1"/>
        <charset val="204"/>
      </rPr>
      <t>Обеспечение развития и укрепления материально-технической базы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</si>
  <si>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6.5. </t>
    </r>
    <r>
      <rPr>
        <sz val="10"/>
        <color theme="1"/>
        <rFont val="Times New Roman"/>
        <family val="1"/>
        <charset val="204"/>
      </rPr>
      <t>Развитие домов культуры поселений</t>
    </r>
  </si>
  <si>
    <r>
      <rPr>
        <b/>
        <i/>
        <u/>
        <sz val="10"/>
        <rFont val="Times New Roman"/>
        <family val="1"/>
        <charset val="204"/>
      </rPr>
      <t>Подпрограмма 7</t>
    </r>
    <r>
      <rPr>
        <b/>
        <sz val="10"/>
        <rFont val="Times New Roman"/>
        <family val="1"/>
        <charset val="204"/>
      </rPr>
      <t xml:space="preserve">
«Энергосбережение и повышение энергетической эффективности на территории Евдокимовского сельского поселения на 2024-2028гг.»
</t>
    </r>
  </si>
  <si>
    <r>
      <rPr>
        <b/>
        <i/>
        <u/>
        <sz val="10"/>
        <color theme="1"/>
        <rFont val="Times New Roman"/>
        <family val="1"/>
        <charset val="204"/>
      </rPr>
      <t xml:space="preserve">Подпрограмма 8         </t>
    </r>
    <r>
      <rPr>
        <b/>
        <sz val="10"/>
        <color theme="1"/>
        <rFont val="Times New Roman"/>
        <family val="1"/>
        <charset val="204"/>
      </rPr>
      <t>«Использование и охрана земель муниципального образования Евдокимовского  сельского поселения на 2024-2028 гг.»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</si>
  <si>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8.1 </t>
    </r>
    <r>
      <rPr>
        <sz val="10"/>
        <color theme="1"/>
        <rFont val="Times New Roman"/>
        <family val="1"/>
        <charset val="204"/>
      </rPr>
      <t>«Мероприятия  по разъяснению гражданам земельного законодательства и выявлению фактов самовольного занятия земельных участков»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</si>
  <si>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8.2</t>
    </r>
    <r>
      <rPr>
        <sz val="10"/>
        <color theme="1"/>
        <rFont val="Times New Roman"/>
        <family val="1"/>
        <charset val="204"/>
      </rPr>
  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  </r>
  </si>
  <si>
    <t>народные</t>
  </si>
  <si>
    <t>Приложение №3
к муниципальной программе 
«Социально-экономическое развитие 
территории Евдокимовского сельского поселения
 на 2024-2028годы»</t>
  </si>
  <si>
    <t>Ресурсное обеспечение 
муниципальной программы «Социально-экономическое развитие территории Евдокимовского сельского поселения» на 2024-2028годы.» 
за счет средств, предусмотренных в бюджете Евдокимовского сельского поселения</t>
  </si>
  <si>
    <t xml:space="preserve">Приложение №4
 к муниципальной программе
«Социально-экономическое развитие
территории Евдокимовского сельского поселения
на 2024-2028годы»
</t>
  </si>
  <si>
    <t>Прогнозная (справочная) оценка ресурсного обеспечения реализации
муниципальной программы «Социально-экономическое развитие территории Евдокимовского сельского поселения на 2024-2028годы.» 
за счет всех источников финансирования</t>
  </si>
  <si>
    <r>
      <rPr>
        <b/>
        <u/>
        <sz val="9"/>
        <rFont val="Times New Roman"/>
        <family val="1"/>
        <charset val="204"/>
      </rPr>
      <t xml:space="preserve">Основное мероприятие. 6.2. </t>
    </r>
    <r>
      <rPr>
        <sz val="9"/>
        <rFont val="Times New Roman"/>
        <family val="1"/>
        <charset val="204"/>
      </rPr>
      <t>Обеспечение условий для развития на территории сельского поселения физической культуры и массового спорта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</si>
</sst>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₽_-;\-* #,##0.00\ _₽_-;_-* \-??\ _₽_-;_-@_-"/>
    <numFmt numFmtId="166" formatCode="#,##0.0"/>
  </numFmts>
  <fonts count="54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5" fillId="0" borderId="0" xfId="0" applyFont="1" applyAlignment="1">
      <alignment horizontal="left" vertical="top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20" fillId="0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0" xfId="0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40" fillId="0" borderId="23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166" fontId="44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50" fillId="3" borderId="1" xfId="0" applyNumberFormat="1" applyFont="1" applyFill="1" applyBorder="1" applyAlignment="1">
      <alignment horizontal="center" vertical="center" wrapText="1"/>
    </xf>
    <xf numFmtId="166" fontId="52" fillId="3" borderId="1" xfId="0" applyNumberFormat="1" applyFont="1" applyFill="1" applyBorder="1" applyAlignment="1">
      <alignment horizontal="center" vertical="center" wrapText="1"/>
    </xf>
    <xf numFmtId="166" fontId="53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44" fillId="3" borderId="4" xfId="0" applyNumberFormat="1" applyFont="1" applyFill="1" applyBorder="1" applyAlignment="1">
      <alignment horizontal="center" vertical="center" wrapText="1"/>
    </xf>
    <xf numFmtId="166" fontId="36" fillId="3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4" fontId="33" fillId="3" borderId="4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4" fontId="20" fillId="3" borderId="0" xfId="0" applyNumberFormat="1" applyFont="1" applyFill="1" applyAlignment="1">
      <alignment horizontal="center" vertical="center"/>
    </xf>
    <xf numFmtId="166" fontId="50" fillId="3" borderId="4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50" fillId="3" borderId="2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44" fillId="3" borderId="20" xfId="0" applyNumberFormat="1" applyFont="1" applyFill="1" applyBorder="1" applyAlignment="1">
      <alignment horizontal="center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36" fillId="3" borderId="2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2.75"/>
  <cols>
    <col min="1" max="1" width="9" customWidth="1"/>
    <col min="2" max="2" width="27.7109375" customWidth="1"/>
    <col min="3" max="5" width="9" customWidth="1"/>
    <col min="6" max="6" width="9.42578125" customWidth="1"/>
    <col min="7" max="1025" width="9" customWidth="1"/>
  </cols>
  <sheetData>
    <row r="1" spans="1:7" ht="14.25">
      <c r="B1" s="1" t="s">
        <v>0</v>
      </c>
      <c r="C1" s="1"/>
      <c r="D1" s="1"/>
      <c r="E1" s="1"/>
      <c r="F1" s="1"/>
      <c r="G1" s="1"/>
    </row>
    <row r="2" spans="1:7" ht="14.25">
      <c r="B2" s="1"/>
      <c r="C2" s="1"/>
      <c r="D2" s="1"/>
      <c r="E2" s="1"/>
      <c r="F2" s="1"/>
      <c r="G2" s="1"/>
    </row>
    <row r="3" spans="1:7" ht="14.25">
      <c r="B3" s="1" t="s">
        <v>1</v>
      </c>
      <c r="C3" s="1"/>
      <c r="D3" s="1"/>
      <c r="E3" s="1"/>
      <c r="F3" s="1"/>
      <c r="G3" s="1"/>
    </row>
    <row r="4" spans="1:7" ht="14.25">
      <c r="B4" s="1" t="s">
        <v>2</v>
      </c>
      <c r="C4" s="2"/>
      <c r="D4" s="2"/>
      <c r="E4" s="2"/>
      <c r="F4" s="2"/>
      <c r="G4" s="2"/>
    </row>
    <row r="5" spans="1:7" ht="30.75" customHeight="1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5">
      <c r="A112" s="6"/>
      <c r="B112" s="7"/>
      <c r="C112" s="6"/>
      <c r="D112" s="6"/>
      <c r="E112" s="6"/>
      <c r="F112" s="6"/>
      <c r="G112" s="6"/>
    </row>
    <row r="113" spans="1:7" ht="1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>
      <c r="A114" s="6"/>
      <c r="B114" s="1" t="s">
        <v>110</v>
      </c>
      <c r="C114" s="8"/>
      <c r="D114" s="8"/>
      <c r="E114" s="6"/>
      <c r="F114" s="6"/>
      <c r="G114" s="6"/>
    </row>
    <row r="115" spans="1:7" ht="30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5">
      <c r="A116" s="6"/>
      <c r="B116" s="7"/>
      <c r="C116" s="6"/>
      <c r="D116" s="6"/>
      <c r="E116" s="6"/>
      <c r="F116" s="6"/>
      <c r="G116" s="6"/>
    </row>
    <row r="117" spans="1:7" ht="15">
      <c r="A117" s="6"/>
      <c r="B117" s="1" t="s">
        <v>112</v>
      </c>
      <c r="C117" s="8"/>
      <c r="D117" s="8"/>
      <c r="E117" s="8"/>
      <c r="F117" s="6"/>
      <c r="G117" s="6"/>
    </row>
    <row r="118" spans="1:7" ht="15">
      <c r="A118" s="6"/>
      <c r="B118" s="1" t="s">
        <v>110</v>
      </c>
      <c r="C118" s="8"/>
      <c r="D118" s="8"/>
      <c r="E118" s="8"/>
      <c r="F118" s="6"/>
      <c r="G118" s="6"/>
    </row>
    <row r="119" spans="1:7" ht="30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5">
      <c r="A120" s="6"/>
      <c r="B120" s="7"/>
      <c r="C120" s="6"/>
      <c r="D120" s="7"/>
      <c r="E120" s="6"/>
      <c r="F120" s="6"/>
      <c r="G120" s="6"/>
    </row>
    <row r="121" spans="1:7" ht="31.5" customHeight="1">
      <c r="A121" s="7"/>
      <c r="B121" s="1" t="s">
        <v>114</v>
      </c>
      <c r="C121" s="7"/>
      <c r="D121" s="7"/>
      <c r="E121" s="7"/>
      <c r="F121" s="7"/>
      <c r="G121" s="6"/>
    </row>
    <row r="122" spans="1:7" ht="15">
      <c r="A122" s="7"/>
      <c r="B122" s="1" t="s">
        <v>110</v>
      </c>
      <c r="C122" s="7"/>
      <c r="D122" s="7"/>
      <c r="E122" s="7"/>
      <c r="F122" s="7"/>
      <c r="G122" s="6"/>
    </row>
    <row r="123" spans="1:7" ht="30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5">
      <c r="A124" s="11"/>
      <c r="B124" s="11" t="s">
        <v>118</v>
      </c>
      <c r="C124" s="12"/>
      <c r="D124" s="11"/>
      <c r="E124" s="11"/>
      <c r="F124" s="12"/>
      <c r="G124" s="6"/>
    </row>
    <row r="125" spans="1:7" ht="1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5">
      <c r="A135" s="16"/>
      <c r="B135" s="21" t="s">
        <v>127</v>
      </c>
      <c r="C135" s="18"/>
      <c r="D135" s="3"/>
      <c r="E135" s="19"/>
      <c r="F135" s="20"/>
      <c r="G135" s="7"/>
    </row>
    <row r="136" spans="1:7" ht="1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5">
      <c r="A147" s="22"/>
      <c r="B147" s="22"/>
      <c r="C147" s="22"/>
      <c r="D147" s="22"/>
      <c r="E147" s="22"/>
      <c r="F147" s="23"/>
      <c r="G147" s="7"/>
    </row>
    <row r="148" spans="1:11" ht="1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5">
      <c r="A149" s="7"/>
      <c r="B149" s="7"/>
      <c r="C149" s="7"/>
      <c r="D149" s="7"/>
      <c r="E149" s="7"/>
      <c r="F149" s="7"/>
      <c r="G149" s="7"/>
    </row>
    <row r="150" spans="1:11" ht="1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5">
      <c r="A151" s="7"/>
      <c r="B151" s="7"/>
      <c r="C151" s="7"/>
      <c r="D151" s="7"/>
      <c r="E151" s="7"/>
      <c r="F151" s="7"/>
      <c r="G151" s="7"/>
      <c r="I151" s="24"/>
    </row>
    <row r="152" spans="1:11" ht="15.75">
      <c r="B152" s="25" t="s">
        <v>0</v>
      </c>
      <c r="C152" s="26"/>
      <c r="D152" s="25"/>
      <c r="E152" s="25"/>
      <c r="I152" s="7"/>
      <c r="J152" s="27"/>
      <c r="K152" s="27"/>
    </row>
    <row r="153" spans="1:11" ht="15">
      <c r="B153" s="1" t="s">
        <v>131</v>
      </c>
      <c r="C153" s="1"/>
      <c r="D153" s="2"/>
      <c r="E153" s="2"/>
      <c r="I153" s="7"/>
      <c r="J153" s="27"/>
      <c r="K153" s="27"/>
    </row>
    <row r="154" spans="1:11" ht="1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5">
      <c r="B156" s="7" t="s">
        <v>133</v>
      </c>
      <c r="I156" s="7"/>
      <c r="J156" s="27"/>
      <c r="K156" s="27"/>
    </row>
    <row r="157" spans="1:11" ht="1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5">
      <c r="I162" s="7"/>
      <c r="J162" s="27"/>
      <c r="K162" s="27"/>
    </row>
    <row r="163" spans="1:11" ht="15">
      <c r="B163" s="7" t="s">
        <v>138</v>
      </c>
      <c r="I163" s="7"/>
      <c r="J163" s="27"/>
      <c r="K163" s="27"/>
    </row>
    <row r="164" spans="1:11" ht="1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5">
      <c r="G168" s="7"/>
      <c r="I168" s="7"/>
      <c r="J168" s="27"/>
      <c r="K168" s="27"/>
    </row>
    <row r="169" spans="1:11" ht="15">
      <c r="B169" s="7" t="s">
        <v>140</v>
      </c>
      <c r="G169" s="7"/>
      <c r="I169" s="7"/>
      <c r="J169" s="27"/>
      <c r="K169" s="27"/>
    </row>
    <row r="170" spans="1:11" ht="30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5">
      <c r="A176" s="22"/>
      <c r="B176" s="22"/>
      <c r="C176" s="22"/>
      <c r="D176" s="22"/>
      <c r="E176" s="22"/>
      <c r="F176" s="22"/>
      <c r="G176" s="7"/>
      <c r="I176" s="24"/>
    </row>
    <row r="177" spans="1:9" ht="1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30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5">
      <c r="G180" s="7"/>
      <c r="I180" s="24"/>
    </row>
    <row r="181" spans="1:9" ht="1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5">
      <c r="A182" s="7"/>
      <c r="B182" s="7"/>
      <c r="C182" s="7"/>
      <c r="D182" s="7"/>
      <c r="E182" s="7"/>
      <c r="F182" s="7"/>
      <c r="G182" s="7"/>
      <c r="I182" s="24"/>
    </row>
    <row r="183" spans="1:9" ht="1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>
      <c r="A185" s="3">
        <v>1</v>
      </c>
      <c r="B185" s="231" t="s">
        <v>148</v>
      </c>
      <c r="C185" s="231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5">
      <c r="A187" s="6"/>
      <c r="B187" s="7"/>
      <c r="C187" s="7"/>
      <c r="D187" s="7"/>
      <c r="E187" s="7"/>
      <c r="F187" s="7"/>
      <c r="G187" s="7"/>
    </row>
    <row r="188" spans="1:9" ht="15">
      <c r="A188" s="6"/>
      <c r="B188" s="1" t="s">
        <v>149</v>
      </c>
      <c r="C188" s="1"/>
      <c r="D188" s="7"/>
      <c r="E188" s="7"/>
      <c r="F188" s="7"/>
      <c r="G188" s="7"/>
    </row>
    <row r="189" spans="1:9" ht="15">
      <c r="A189" s="6"/>
      <c r="B189" s="1" t="s">
        <v>110</v>
      </c>
      <c r="C189" s="1"/>
      <c r="D189" s="7"/>
      <c r="E189" s="7"/>
      <c r="F189" s="7"/>
      <c r="G189" s="7"/>
    </row>
    <row r="190" spans="1:9" ht="15">
      <c r="A190" s="6"/>
      <c r="B190" s="7" t="s">
        <v>150</v>
      </c>
      <c r="C190" s="7"/>
      <c r="D190" s="7"/>
      <c r="E190" s="7"/>
      <c r="F190" s="7"/>
      <c r="G190" s="7"/>
    </row>
    <row r="191" spans="1:9" ht="1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8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8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8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5">
      <c r="A196" s="6"/>
      <c r="B196" s="7"/>
      <c r="C196" s="7"/>
      <c r="D196" s="7"/>
      <c r="E196" s="7"/>
      <c r="F196" s="7"/>
      <c r="G196" s="7"/>
    </row>
    <row r="197" spans="1:7" ht="15">
      <c r="A197" s="6"/>
      <c r="B197" s="7" t="s">
        <v>157</v>
      </c>
      <c r="C197" s="7"/>
      <c r="D197" s="7"/>
      <c r="E197" s="7"/>
      <c r="F197" s="7"/>
      <c r="G197" s="7"/>
    </row>
    <row r="198" spans="1:7" ht="1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5">
      <c r="A200" s="6"/>
      <c r="B200" s="7"/>
      <c r="C200" s="7"/>
      <c r="D200" s="7"/>
      <c r="E200" s="7"/>
      <c r="F200" s="7"/>
      <c r="G200" s="7"/>
    </row>
    <row r="201" spans="1:7" ht="1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5">
      <c r="A202" s="6"/>
      <c r="B202" s="7"/>
      <c r="C202" s="7"/>
      <c r="D202" s="7"/>
      <c r="E202" s="7"/>
      <c r="F202" s="7"/>
      <c r="G202" s="7"/>
    </row>
    <row r="203" spans="1:7" ht="15">
      <c r="A203" s="6"/>
      <c r="B203" s="1" t="s">
        <v>161</v>
      </c>
      <c r="C203" s="1"/>
      <c r="D203" s="1"/>
      <c r="E203" s="1"/>
      <c r="F203" s="7"/>
      <c r="G203" s="7"/>
    </row>
    <row r="204" spans="1:7" ht="15">
      <c r="A204" s="6"/>
      <c r="B204" s="1" t="s">
        <v>110</v>
      </c>
      <c r="C204" s="1"/>
      <c r="D204" s="1"/>
      <c r="E204" s="1"/>
      <c r="F204" s="7"/>
      <c r="G204" s="7"/>
    </row>
    <row r="205" spans="1:7" ht="15">
      <c r="A205" s="6"/>
      <c r="B205" s="29" t="s">
        <v>162</v>
      </c>
      <c r="C205" s="7"/>
      <c r="D205" s="7"/>
      <c r="E205" s="7"/>
      <c r="F205" s="7"/>
      <c r="G205" s="7"/>
    </row>
    <row r="206" spans="1:7" ht="1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5">
      <c r="A209" s="6"/>
      <c r="B209" s="7"/>
      <c r="C209" s="7"/>
      <c r="D209" s="7"/>
      <c r="E209" s="7"/>
      <c r="F209" s="7"/>
      <c r="G209" s="7"/>
    </row>
    <row r="210" spans="1:7" ht="15">
      <c r="A210" s="6"/>
      <c r="B210" s="1" t="s">
        <v>165</v>
      </c>
      <c r="C210" s="1"/>
      <c r="D210" s="1"/>
      <c r="E210" s="7"/>
      <c r="F210" s="7"/>
      <c r="G210" s="7"/>
    </row>
    <row r="211" spans="1:7" ht="15">
      <c r="A211" s="6"/>
      <c r="B211" s="1" t="s">
        <v>110</v>
      </c>
      <c r="C211" s="1"/>
      <c r="D211" s="1"/>
      <c r="E211" s="7"/>
      <c r="F211" s="7"/>
      <c r="G211" s="7"/>
    </row>
    <row r="212" spans="1:7" ht="15">
      <c r="A212" s="6"/>
      <c r="B212" s="7" t="s">
        <v>166</v>
      </c>
      <c r="C212" s="7"/>
      <c r="D212" s="7"/>
      <c r="E212" s="7"/>
      <c r="F212" s="7"/>
      <c r="G212" s="7"/>
    </row>
    <row r="213" spans="1:7" ht="1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5">
      <c r="A215" s="6"/>
      <c r="B215" s="7"/>
      <c r="C215" s="7"/>
      <c r="D215" s="7"/>
      <c r="E215" s="7"/>
      <c r="F215" s="7"/>
      <c r="G215" s="7"/>
    </row>
    <row r="216" spans="1:7" ht="15">
      <c r="A216" s="6"/>
      <c r="B216" s="7" t="s">
        <v>168</v>
      </c>
      <c r="C216" s="7"/>
      <c r="D216" s="7"/>
      <c r="E216" s="7"/>
      <c r="F216" s="7"/>
      <c r="G216" s="7"/>
    </row>
    <row r="217" spans="1:7" ht="4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5">
      <c r="A219" s="22"/>
      <c r="B219" s="22"/>
      <c r="C219" s="22"/>
      <c r="D219" s="22"/>
      <c r="E219" s="22"/>
      <c r="F219" s="22"/>
      <c r="G219" s="7"/>
    </row>
    <row r="220" spans="1:7" ht="15">
      <c r="A220" s="22"/>
      <c r="B220" s="22" t="s">
        <v>170</v>
      </c>
      <c r="C220" s="22"/>
      <c r="D220" s="22"/>
      <c r="E220" s="22"/>
      <c r="F220" s="22"/>
      <c r="G220" s="7"/>
    </row>
    <row r="221" spans="1:7" ht="1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5">
      <c r="A223" s="22"/>
      <c r="B223" s="22"/>
      <c r="C223" s="22"/>
      <c r="D223" s="22"/>
      <c r="E223" s="22"/>
      <c r="F223" s="22"/>
      <c r="G223" s="7"/>
    </row>
    <row r="224" spans="1:7" ht="15">
      <c r="A224" s="7"/>
      <c r="B224" s="7" t="s">
        <v>172</v>
      </c>
      <c r="C224" s="7"/>
      <c r="D224" s="7"/>
      <c r="E224" s="7"/>
      <c r="F224" s="7"/>
      <c r="G224" s="7"/>
    </row>
    <row r="225" spans="1:7" ht="4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5">
      <c r="A227" s="6"/>
      <c r="B227" s="7"/>
      <c r="C227" s="7"/>
      <c r="D227" s="7"/>
      <c r="E227" s="7"/>
      <c r="F227" s="7"/>
      <c r="G227" s="7"/>
    </row>
    <row r="228" spans="1:7" ht="15">
      <c r="A228" s="6"/>
      <c r="B228" s="7" t="s">
        <v>174</v>
      </c>
      <c r="C228" s="7"/>
      <c r="D228" s="7"/>
      <c r="E228" s="7"/>
      <c r="F228" s="7"/>
      <c r="G228" s="7"/>
    </row>
    <row r="229" spans="1:7" ht="30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5">
      <c r="A231" s="6"/>
      <c r="B231" s="7"/>
      <c r="C231" s="7"/>
      <c r="D231" s="7"/>
      <c r="E231" s="7"/>
      <c r="F231" s="7"/>
      <c r="G231" s="7"/>
    </row>
    <row r="232" spans="1:7" ht="15">
      <c r="A232" s="6"/>
      <c r="B232" s="7"/>
      <c r="C232" s="7"/>
      <c r="D232" s="7"/>
      <c r="E232" s="7"/>
      <c r="F232" s="7"/>
      <c r="G232" s="7"/>
    </row>
    <row r="233" spans="1:7" ht="1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>
      <c r="A235" s="6"/>
      <c r="B235" s="7"/>
      <c r="C235" s="7"/>
      <c r="D235" s="7"/>
      <c r="E235" s="7"/>
      <c r="F235" s="7"/>
      <c r="G235" s="7"/>
    </row>
    <row r="236" spans="1:7" ht="15" customHeight="1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5">
      <c r="A237" s="6"/>
      <c r="B237" s="7"/>
      <c r="C237" s="7"/>
      <c r="D237" s="7"/>
      <c r="E237" s="7"/>
      <c r="F237" s="7"/>
      <c r="G237" s="7"/>
    </row>
    <row r="238" spans="1:7" ht="15">
      <c r="A238" s="6"/>
      <c r="B238" s="1" t="s">
        <v>178</v>
      </c>
      <c r="C238" s="7"/>
      <c r="D238" s="7"/>
      <c r="E238" s="7"/>
      <c r="F238" s="7"/>
      <c r="G238" s="7"/>
    </row>
    <row r="239" spans="1:7" ht="15">
      <c r="A239" s="6"/>
      <c r="B239" s="1" t="s">
        <v>110</v>
      </c>
      <c r="C239" s="7"/>
      <c r="D239" s="7"/>
      <c r="E239" s="7"/>
      <c r="F239" s="7"/>
      <c r="G239" s="7"/>
    </row>
    <row r="240" spans="1:7" ht="15">
      <c r="A240" s="6"/>
      <c r="B240" s="7" t="s">
        <v>179</v>
      </c>
      <c r="C240" s="7"/>
      <c r="D240" s="7"/>
      <c r="E240" s="7"/>
      <c r="F240" s="7"/>
      <c r="G240" s="7"/>
    </row>
    <row r="241" spans="1:7" ht="30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>
      <c r="A243" s="7"/>
      <c r="B243" s="7"/>
      <c r="C243" s="7"/>
      <c r="D243" s="7"/>
      <c r="E243" s="7"/>
      <c r="F243" s="7"/>
      <c r="G243" s="7"/>
    </row>
    <row r="244" spans="1:7" ht="15" customHeight="1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5">
      <c r="A247" s="7"/>
      <c r="B247" s="7"/>
      <c r="C247" s="7"/>
      <c r="D247" s="7"/>
      <c r="E247" s="7"/>
      <c r="F247" s="7"/>
      <c r="G247" s="7"/>
    </row>
    <row r="248" spans="1:7" ht="15">
      <c r="A248" s="7"/>
      <c r="B248" s="7" t="s">
        <v>183</v>
      </c>
      <c r="C248" s="7"/>
      <c r="D248" s="7"/>
      <c r="E248" s="7"/>
      <c r="F248" s="7"/>
      <c r="G248" s="7"/>
    </row>
    <row r="249" spans="1:7" ht="1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5">
      <c r="A251" s="7"/>
      <c r="B251" s="7"/>
      <c r="C251" s="7"/>
      <c r="D251" s="7"/>
      <c r="E251" s="7"/>
      <c r="F251" s="7"/>
      <c r="G251" s="7"/>
    </row>
    <row r="252" spans="1:7" ht="15">
      <c r="A252" s="7"/>
      <c r="B252" s="7" t="s">
        <v>144</v>
      </c>
      <c r="C252" s="7"/>
      <c r="D252" s="7"/>
      <c r="E252" s="7"/>
      <c r="F252" s="7"/>
      <c r="G252" s="7"/>
    </row>
    <row r="253" spans="1:7" ht="30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5">
      <c r="A255" s="7"/>
      <c r="B255" s="7"/>
      <c r="C255" s="7"/>
      <c r="D255" s="7"/>
      <c r="E255" s="7"/>
      <c r="F255" s="7"/>
      <c r="G255" s="7"/>
    </row>
    <row r="256" spans="1:7" ht="15">
      <c r="A256" s="7"/>
      <c r="B256" s="7"/>
      <c r="C256" s="7"/>
      <c r="D256" s="7"/>
      <c r="E256" s="7"/>
      <c r="F256" s="7"/>
      <c r="G256" s="7"/>
    </row>
    <row r="257" spans="1:7" ht="30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5">
      <c r="A259" s="3">
        <v>3</v>
      </c>
      <c r="B259" s="30" t="s">
        <v>188</v>
      </c>
      <c r="D259" s="5"/>
      <c r="E259" s="5"/>
      <c r="F259" s="5">
        <v>6000</v>
      </c>
    </row>
    <row r="260" spans="1:7" ht="30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5">
      <c r="A263" s="7"/>
      <c r="B263" s="7"/>
      <c r="C263" s="7"/>
      <c r="D263" s="7"/>
      <c r="E263" s="7"/>
      <c r="F263" s="7"/>
      <c r="G263" s="7"/>
    </row>
    <row r="264" spans="1:7" ht="15">
      <c r="B264" s="30" t="s">
        <v>191</v>
      </c>
      <c r="F264" s="7">
        <f>SUM(F242,F246,F250,F254,F262)</f>
        <v>2858596</v>
      </c>
      <c r="G264" s="7"/>
    </row>
    <row r="265" spans="1:7" ht="15">
      <c r="B265" s="30"/>
    </row>
    <row r="266" spans="1:7" ht="15">
      <c r="B266" s="30"/>
    </row>
    <row r="268" spans="1:7" ht="15">
      <c r="A268" s="32"/>
      <c r="B268" s="7" t="s">
        <v>192</v>
      </c>
      <c r="C268" s="7"/>
      <c r="D268" s="7"/>
      <c r="E268" s="7" t="s">
        <v>193</v>
      </c>
      <c r="F268" s="7"/>
    </row>
    <row r="269" spans="1:7" ht="15">
      <c r="A269" s="7"/>
      <c r="B269" s="7"/>
      <c r="C269" s="7"/>
      <c r="D269" s="7"/>
      <c r="E269" s="7"/>
      <c r="F269" s="7"/>
    </row>
    <row r="270" spans="1:7" ht="15">
      <c r="A270" s="7"/>
      <c r="B270" s="7"/>
      <c r="C270" s="7"/>
      <c r="D270" s="7"/>
      <c r="E270" s="7"/>
      <c r="F270" s="7"/>
    </row>
    <row r="271" spans="1:7" ht="15">
      <c r="A271" s="7"/>
      <c r="B271" s="7"/>
      <c r="C271" s="7"/>
      <c r="D271" s="7"/>
      <c r="E271" s="7"/>
      <c r="F271" s="7"/>
    </row>
    <row r="272" spans="1:7" ht="15">
      <c r="A272" s="7"/>
      <c r="B272" s="7"/>
      <c r="C272" s="7"/>
      <c r="D272" s="7"/>
      <c r="E272" s="7"/>
      <c r="F272" s="7"/>
    </row>
    <row r="273" spans="1:6" ht="15">
      <c r="A273" s="7"/>
      <c r="B273" s="7"/>
      <c r="C273" s="7"/>
      <c r="D273" s="7"/>
      <c r="E273" s="7"/>
      <c r="F273" s="7"/>
    </row>
    <row r="274" spans="1:6" ht="15">
      <c r="A274" s="7"/>
      <c r="B274" s="7"/>
      <c r="C274" s="7"/>
      <c r="D274" s="7"/>
      <c r="E274" s="7"/>
      <c r="F274" s="7"/>
    </row>
    <row r="275" spans="1:6" ht="15">
      <c r="A275" s="7"/>
      <c r="B275" s="7"/>
      <c r="C275" s="7"/>
      <c r="D275" s="7"/>
      <c r="E275" s="7"/>
      <c r="F275" s="7"/>
    </row>
    <row r="296" spans="1:6" ht="15.75">
      <c r="B296" s="25" t="s">
        <v>0</v>
      </c>
      <c r="C296" s="26"/>
      <c r="D296" s="25"/>
      <c r="E296" s="25"/>
      <c r="F296" s="1"/>
    </row>
    <row r="297" spans="1:6" ht="15">
      <c r="A297" s="7"/>
      <c r="B297" s="1" t="s">
        <v>194</v>
      </c>
      <c r="C297" s="7"/>
      <c r="D297" s="7"/>
      <c r="E297" s="7"/>
      <c r="F297" s="7"/>
    </row>
    <row r="298" spans="1:6" ht="15">
      <c r="A298" s="7"/>
      <c r="B298" s="1" t="s">
        <v>110</v>
      </c>
      <c r="C298" s="7"/>
      <c r="D298" s="7"/>
      <c r="E298" s="7"/>
      <c r="F298" s="7"/>
    </row>
    <row r="300" spans="1:6" ht="15">
      <c r="A300" s="7"/>
      <c r="B300" s="7" t="s">
        <v>195</v>
      </c>
      <c r="C300" s="7"/>
      <c r="D300" s="7"/>
      <c r="E300" s="7"/>
      <c r="F300" s="7"/>
    </row>
    <row r="301" spans="1:6" ht="1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5">
      <c r="A303" s="7"/>
      <c r="B303" s="7"/>
      <c r="C303" s="7"/>
      <c r="D303" s="7"/>
      <c r="E303" s="7"/>
      <c r="F303" s="7"/>
    </row>
    <row r="304" spans="1:6" ht="1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5">
      <c r="A305" s="7"/>
      <c r="B305" s="7"/>
      <c r="C305" s="7"/>
      <c r="D305" s="7"/>
      <c r="E305" s="7"/>
      <c r="F305" s="7"/>
    </row>
    <row r="306" spans="1:6" ht="1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5">
      <c r="A307" s="7"/>
      <c r="B307" s="7"/>
      <c r="C307" s="7"/>
      <c r="D307" s="7"/>
      <c r="E307" s="7"/>
      <c r="F307" s="7"/>
    </row>
    <row r="308" spans="1:6" ht="1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5">
      <c r="A309" s="7"/>
      <c r="B309" s="7"/>
      <c r="C309" s="7"/>
      <c r="D309" s="33"/>
      <c r="E309" s="7"/>
      <c r="F309" s="7"/>
    </row>
    <row r="310" spans="1:6" ht="1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5">
      <c r="A311" s="7"/>
      <c r="B311" s="7"/>
      <c r="C311" s="7"/>
      <c r="D311" s="7"/>
      <c r="E311" s="7"/>
      <c r="F311" s="7"/>
    </row>
    <row r="312" spans="1:6" ht="15">
      <c r="A312" s="7"/>
      <c r="B312" s="7" t="s">
        <v>201</v>
      </c>
      <c r="C312" s="7"/>
      <c r="D312" s="7"/>
      <c r="E312" s="7"/>
      <c r="F312" s="7">
        <v>3000</v>
      </c>
    </row>
    <row r="313" spans="1:6" ht="15">
      <c r="A313" s="7"/>
      <c r="B313" s="7"/>
      <c r="C313" s="7"/>
      <c r="D313" s="7"/>
      <c r="E313" s="7"/>
      <c r="F313" s="7"/>
    </row>
    <row r="314" spans="1:6" ht="30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5">
      <c r="A315" s="7"/>
      <c r="B315" s="7"/>
      <c r="C315" s="7"/>
      <c r="D315" s="7"/>
      <c r="E315" s="7"/>
      <c r="F315" s="7"/>
    </row>
    <row r="316" spans="1:6" ht="1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5">
      <c r="A317" s="7"/>
      <c r="B317" s="7"/>
      <c r="C317" s="7"/>
      <c r="D317" s="7"/>
      <c r="E317" s="7"/>
      <c r="F317" s="7"/>
    </row>
    <row r="318" spans="1:6" ht="15">
      <c r="A318" s="7"/>
      <c r="B318" s="7"/>
      <c r="C318" s="7"/>
      <c r="D318" s="7"/>
      <c r="E318" s="7"/>
      <c r="F318" s="7"/>
    </row>
    <row r="319" spans="1:6" ht="15">
      <c r="A319" s="6"/>
      <c r="B319" s="7" t="s">
        <v>192</v>
      </c>
      <c r="C319" s="7"/>
      <c r="D319" s="7"/>
      <c r="E319" s="7" t="s">
        <v>193</v>
      </c>
      <c r="F319" s="7"/>
    </row>
    <row r="320" spans="1:6" ht="15">
      <c r="A320" s="7"/>
      <c r="B320" s="7"/>
      <c r="C320" s="7"/>
      <c r="D320" s="7"/>
      <c r="E320" s="7"/>
      <c r="F320" s="7"/>
    </row>
    <row r="321" spans="1:6" ht="15">
      <c r="A321" s="7"/>
      <c r="B321" s="7"/>
      <c r="C321" s="7"/>
      <c r="D321" s="7"/>
      <c r="E321" s="7"/>
      <c r="F321" s="7"/>
    </row>
    <row r="322" spans="1:6" ht="15">
      <c r="A322" s="7"/>
      <c r="B322" s="7"/>
      <c r="C322" s="7"/>
      <c r="D322" s="7"/>
      <c r="E322" s="7"/>
      <c r="F322" s="7"/>
    </row>
    <row r="323" spans="1:6" ht="15">
      <c r="A323" s="7"/>
      <c r="B323" s="7"/>
      <c r="C323" s="7"/>
      <c r="D323" s="7"/>
      <c r="E323" s="7"/>
      <c r="F323" s="7"/>
    </row>
    <row r="324" spans="1:6" ht="15">
      <c r="A324" s="7"/>
      <c r="B324" s="7"/>
      <c r="C324" s="7"/>
      <c r="D324" s="7"/>
      <c r="E324" s="7"/>
      <c r="F324" s="7"/>
    </row>
    <row r="325" spans="1:6" ht="15">
      <c r="A325" s="7"/>
      <c r="B325" s="7"/>
      <c r="C325" s="7"/>
      <c r="D325" s="7"/>
      <c r="E325" s="7"/>
      <c r="F325" s="7"/>
    </row>
    <row r="326" spans="1:6" ht="15">
      <c r="A326" s="7"/>
      <c r="B326" s="7"/>
      <c r="C326" s="7"/>
      <c r="D326" s="7"/>
      <c r="E326" s="7"/>
      <c r="F326" s="7"/>
    </row>
    <row r="327" spans="1:6" ht="15">
      <c r="A327" s="7"/>
      <c r="B327" s="7"/>
      <c r="C327" s="7"/>
      <c r="D327" s="7"/>
      <c r="E327" s="7"/>
      <c r="F327" s="7"/>
    </row>
    <row r="328" spans="1:6" ht="15">
      <c r="A328" s="7"/>
      <c r="B328" s="7"/>
      <c r="C328" s="7"/>
      <c r="D328" s="7"/>
      <c r="E328" s="7"/>
      <c r="F328" s="7"/>
    </row>
    <row r="329" spans="1:6" ht="15">
      <c r="A329" s="7"/>
      <c r="B329" s="7"/>
      <c r="C329" s="7"/>
      <c r="D329" s="7"/>
      <c r="E329" s="7"/>
      <c r="F329" s="7"/>
    </row>
    <row r="330" spans="1:6" ht="15">
      <c r="A330" s="7"/>
      <c r="B330" s="7"/>
      <c r="C330" s="7"/>
      <c r="D330" s="7"/>
      <c r="E330" s="7"/>
      <c r="F330" s="7"/>
    </row>
    <row r="331" spans="1:6" ht="15">
      <c r="A331" s="7"/>
      <c r="B331" s="7"/>
      <c r="C331" s="7"/>
      <c r="D331" s="7"/>
      <c r="E331" s="7"/>
      <c r="F331" s="7"/>
    </row>
    <row r="332" spans="1:6" ht="15">
      <c r="A332" s="7"/>
      <c r="B332" s="7"/>
      <c r="C332" s="7"/>
      <c r="D332" s="7"/>
      <c r="E332" s="7"/>
      <c r="F332" s="7"/>
    </row>
    <row r="333" spans="1:6" ht="15">
      <c r="A333" s="7"/>
      <c r="B333" s="7"/>
      <c r="C333" s="7"/>
      <c r="D333" s="7"/>
      <c r="E333" s="7"/>
      <c r="F333" s="7"/>
    </row>
    <row r="334" spans="1:6" ht="15">
      <c r="A334" s="7"/>
      <c r="B334" s="7"/>
      <c r="C334" s="7"/>
      <c r="D334" s="7"/>
      <c r="E334" s="7"/>
      <c r="F334" s="7"/>
    </row>
    <row r="335" spans="1:6" ht="15">
      <c r="A335" s="7"/>
      <c r="B335" s="7"/>
      <c r="C335" s="7"/>
      <c r="D335" s="7"/>
      <c r="E335" s="7"/>
      <c r="F335" s="7"/>
    </row>
    <row r="336" spans="1:6" ht="15">
      <c r="A336" s="7"/>
      <c r="B336" s="7"/>
      <c r="C336" s="7"/>
      <c r="D336" s="7"/>
      <c r="E336" s="7"/>
      <c r="F336" s="7"/>
    </row>
    <row r="337" spans="1:7" ht="15">
      <c r="A337" s="7"/>
      <c r="B337" s="7"/>
      <c r="C337" s="7"/>
      <c r="D337" s="7"/>
      <c r="E337" s="7"/>
      <c r="F337" s="7"/>
    </row>
    <row r="338" spans="1:7" ht="15">
      <c r="A338" s="7"/>
      <c r="B338" s="7"/>
      <c r="C338" s="7"/>
      <c r="D338" s="7"/>
      <c r="E338" s="7"/>
      <c r="F338" s="7"/>
    </row>
    <row r="339" spans="1:7" ht="15">
      <c r="A339" s="7"/>
      <c r="B339" s="7"/>
      <c r="C339" s="7"/>
      <c r="D339" s="7"/>
      <c r="E339" s="7"/>
      <c r="F339" s="7"/>
    </row>
    <row r="340" spans="1:7" ht="15">
      <c r="A340" s="7"/>
      <c r="B340" s="7"/>
      <c r="C340" s="7"/>
      <c r="D340" s="7"/>
      <c r="E340" s="7"/>
      <c r="F340" s="7"/>
    </row>
    <row r="341" spans="1:7" ht="15">
      <c r="A341" s="7"/>
      <c r="B341" s="7"/>
      <c r="C341" s="7"/>
      <c r="D341" s="7"/>
      <c r="E341" s="7"/>
      <c r="F341" s="7"/>
    </row>
    <row r="342" spans="1:7" ht="15">
      <c r="A342" s="7"/>
      <c r="B342" s="7"/>
      <c r="C342" s="7"/>
      <c r="D342" s="7"/>
      <c r="E342" s="7"/>
      <c r="F342" s="7"/>
    </row>
    <row r="343" spans="1:7" ht="15">
      <c r="A343" s="7"/>
      <c r="B343" s="7"/>
      <c r="C343" s="7"/>
      <c r="D343" s="7"/>
      <c r="E343" s="7"/>
      <c r="F343" s="7"/>
    </row>
    <row r="344" spans="1:7" ht="15">
      <c r="A344" s="7"/>
      <c r="B344" s="7"/>
      <c r="C344" s="7"/>
      <c r="D344" s="7"/>
      <c r="E344" s="7"/>
      <c r="F344" s="7"/>
    </row>
    <row r="347" spans="1:7" ht="15.75">
      <c r="B347" s="25" t="s">
        <v>0</v>
      </c>
      <c r="C347" s="26"/>
      <c r="D347" s="25"/>
      <c r="E347" s="25"/>
      <c r="F347" s="1"/>
    </row>
    <row r="348" spans="1:7" ht="15">
      <c r="B348" s="1" t="s">
        <v>204</v>
      </c>
      <c r="C348" s="1"/>
      <c r="D348" s="1"/>
      <c r="E348" s="7"/>
      <c r="F348" s="7"/>
    </row>
    <row r="349" spans="1:7" ht="14.25">
      <c r="B349" s="1" t="s">
        <v>110</v>
      </c>
    </row>
    <row r="350" spans="1:7" ht="1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5">
      <c r="A355" s="7"/>
      <c r="B355" s="7"/>
      <c r="C355" s="7"/>
      <c r="D355" s="7"/>
      <c r="E355" s="7"/>
      <c r="F355" s="7"/>
      <c r="G355" s="7"/>
    </row>
    <row r="356" spans="1:7" ht="1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5">
      <c r="A357" s="7"/>
      <c r="B357" s="7"/>
      <c r="C357" s="7"/>
      <c r="D357" s="7"/>
      <c r="E357" s="7"/>
      <c r="F357" s="7"/>
      <c r="G357" s="7"/>
    </row>
    <row r="358" spans="1:7" ht="15">
      <c r="A358" s="7"/>
      <c r="B358" s="7"/>
      <c r="C358" s="7"/>
      <c r="D358" s="7"/>
      <c r="E358" s="7"/>
      <c r="F358" s="7"/>
      <c r="G358" s="7"/>
    </row>
    <row r="359" spans="1:7" ht="15">
      <c r="A359" s="7"/>
      <c r="B359" s="7"/>
      <c r="C359" s="7"/>
      <c r="D359" s="7"/>
      <c r="E359" s="7"/>
      <c r="F359" s="7"/>
      <c r="G359" s="7"/>
    </row>
    <row r="360" spans="1:7" ht="15">
      <c r="A360" s="7"/>
      <c r="B360" s="7"/>
      <c r="C360" s="7"/>
      <c r="D360" s="7"/>
      <c r="E360" s="7"/>
      <c r="F360" s="7"/>
      <c r="G360" s="7"/>
    </row>
    <row r="361" spans="1:7" ht="1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5">
      <c r="G362" s="7"/>
    </row>
    <row r="402" spans="1:8" ht="15.75">
      <c r="B402" s="25" t="s">
        <v>0</v>
      </c>
      <c r="C402" s="26"/>
      <c r="D402" s="25"/>
      <c r="E402" s="25"/>
      <c r="F402" s="1"/>
    </row>
    <row r="403" spans="1:8" ht="14.25">
      <c r="B403" s="1" t="s">
        <v>210</v>
      </c>
      <c r="C403" s="1"/>
      <c r="D403" s="1"/>
      <c r="E403" s="1"/>
      <c r="F403" s="1"/>
    </row>
    <row r="404" spans="1:8" ht="12.75" customHeight="1">
      <c r="B404" s="232" t="s">
        <v>211</v>
      </c>
      <c r="C404" s="232"/>
      <c r="D404" s="232"/>
      <c r="E404" s="232"/>
      <c r="F404" s="232"/>
      <c r="G404" s="232"/>
      <c r="H404" s="232"/>
    </row>
    <row r="405" spans="1:8" ht="15">
      <c r="B405" s="1" t="s">
        <v>212</v>
      </c>
      <c r="C405" s="7"/>
      <c r="D405" s="7"/>
      <c r="E405" s="7"/>
      <c r="F405" s="7"/>
      <c r="G405" s="36"/>
      <c r="H405" s="36"/>
    </row>
    <row r="406" spans="1:8" ht="15">
      <c r="G406" s="7"/>
      <c r="H406" s="7"/>
    </row>
    <row r="407" spans="1:8" ht="1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5">
      <c r="A409" s="7"/>
      <c r="B409" s="7"/>
      <c r="C409" s="7"/>
      <c r="D409" s="7"/>
      <c r="E409" s="7"/>
      <c r="F409" s="7"/>
      <c r="G409" s="7"/>
      <c r="H409" s="7"/>
    </row>
    <row r="410" spans="1:8" ht="1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5">
      <c r="A411" s="7"/>
      <c r="B411" s="7"/>
      <c r="C411" s="7"/>
      <c r="D411" s="7"/>
      <c r="E411" s="7"/>
      <c r="F411" s="7"/>
      <c r="G411" s="7"/>
      <c r="H411" s="7"/>
    </row>
    <row r="412" spans="1:8" ht="15">
      <c r="A412" s="7"/>
      <c r="B412" s="7"/>
      <c r="C412" s="7"/>
      <c r="D412" s="7"/>
      <c r="E412" s="7"/>
      <c r="F412" s="7"/>
      <c r="G412" s="7"/>
      <c r="H412" s="7"/>
    </row>
    <row r="413" spans="1:8" ht="15">
      <c r="A413" s="7"/>
      <c r="B413" s="7"/>
      <c r="C413" s="7"/>
      <c r="D413" s="7"/>
      <c r="E413" s="7"/>
      <c r="F413" s="7"/>
      <c r="G413" s="7"/>
      <c r="H413" s="7"/>
    </row>
    <row r="414" spans="1:8" ht="15">
      <c r="A414" s="7"/>
      <c r="B414" s="7"/>
      <c r="C414" s="7"/>
      <c r="D414" s="7"/>
      <c r="E414" s="7"/>
      <c r="F414" s="7"/>
      <c r="G414" s="7"/>
      <c r="H414" s="7"/>
    </row>
    <row r="415" spans="1:8" ht="1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5">
      <c r="A416" s="7"/>
      <c r="B416" s="7"/>
      <c r="C416" s="7"/>
      <c r="D416" s="7"/>
      <c r="E416" s="7"/>
      <c r="F416" s="7"/>
      <c r="G416" s="7"/>
      <c r="H416" s="7"/>
    </row>
    <row r="417" spans="1:8" ht="15">
      <c r="A417" s="7"/>
      <c r="B417" s="7"/>
      <c r="C417" s="7"/>
      <c r="D417" s="7"/>
      <c r="E417" s="7"/>
      <c r="F417" s="7"/>
      <c r="G417" s="7"/>
      <c r="H417" s="7"/>
    </row>
    <row r="418" spans="1:8" ht="15">
      <c r="A418" s="7"/>
      <c r="B418" s="7"/>
      <c r="C418" s="7"/>
      <c r="D418" s="7"/>
      <c r="E418" s="7"/>
      <c r="F418" s="7"/>
      <c r="G418" s="7"/>
      <c r="H418" s="7"/>
    </row>
    <row r="419" spans="1:8" ht="15">
      <c r="A419" s="7"/>
      <c r="B419" s="7"/>
      <c r="C419" s="7"/>
      <c r="D419" s="7"/>
      <c r="E419" s="7"/>
      <c r="F419" s="7"/>
      <c r="G419" s="7"/>
      <c r="H419" s="7"/>
    </row>
    <row r="420" spans="1:8" ht="15">
      <c r="A420" s="7"/>
      <c r="B420" s="7"/>
      <c r="C420" s="7"/>
      <c r="D420" s="7"/>
      <c r="E420" s="7"/>
      <c r="F420" s="7"/>
      <c r="G420" s="7"/>
      <c r="H420" s="7"/>
    </row>
    <row r="421" spans="1:8" ht="15">
      <c r="G421" s="7"/>
      <c r="H421" s="7"/>
    </row>
    <row r="460" spans="2:8" ht="15.75">
      <c r="B460" s="25" t="s">
        <v>0</v>
      </c>
      <c r="C460" s="26"/>
      <c r="D460" s="25"/>
      <c r="E460" s="25"/>
      <c r="F460" s="1"/>
    </row>
    <row r="461" spans="2:8" ht="14.25">
      <c r="B461" s="1" t="s">
        <v>215</v>
      </c>
      <c r="C461" s="1"/>
      <c r="D461" s="1"/>
      <c r="E461" s="1"/>
      <c r="F461" s="1"/>
    </row>
    <row r="462" spans="2:8" ht="28.5">
      <c r="B462" s="36" t="s">
        <v>216</v>
      </c>
      <c r="C462" s="36"/>
      <c r="D462" s="36"/>
      <c r="E462" s="36"/>
      <c r="F462" s="36"/>
      <c r="G462" s="1"/>
      <c r="H462" s="1"/>
    </row>
    <row r="463" spans="2:8" ht="15">
      <c r="B463" s="1" t="s">
        <v>217</v>
      </c>
      <c r="C463" s="7"/>
      <c r="D463" s="7"/>
      <c r="E463" s="7"/>
      <c r="F463" s="7"/>
      <c r="G463" s="36"/>
      <c r="H463" s="36"/>
    </row>
    <row r="464" spans="2:8" ht="15">
      <c r="G464" s="7"/>
      <c r="H464" s="7"/>
    </row>
    <row r="465" spans="1:9" ht="4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5">
      <c r="A467" s="7"/>
      <c r="B467" s="7"/>
      <c r="C467" s="7"/>
      <c r="D467" s="7"/>
      <c r="E467" s="7"/>
      <c r="F467" s="7"/>
      <c r="G467" s="7"/>
      <c r="H467" s="7"/>
    </row>
    <row r="468" spans="1:9" ht="26.25" customHeight="1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5">
      <c r="A469" s="7"/>
      <c r="B469" s="7"/>
      <c r="C469" s="7"/>
      <c r="D469" s="7"/>
      <c r="E469" s="7"/>
      <c r="F469" s="7"/>
      <c r="G469" s="7"/>
      <c r="H469" s="7"/>
    </row>
    <row r="470" spans="1:9" ht="15">
      <c r="A470" s="7"/>
      <c r="B470" s="7"/>
      <c r="C470" s="7"/>
      <c r="D470" s="7"/>
      <c r="E470" s="7"/>
      <c r="F470" s="7"/>
      <c r="G470" s="7"/>
      <c r="H470" s="7"/>
    </row>
    <row r="471" spans="1:9" ht="1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5">
      <c r="A472" s="7"/>
      <c r="B472" s="7"/>
      <c r="C472" s="7"/>
      <c r="D472" s="7"/>
      <c r="E472" s="7"/>
      <c r="F472" s="7"/>
      <c r="G472" s="7"/>
      <c r="H472" s="7"/>
    </row>
    <row r="473" spans="1:9" ht="1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5">
      <c r="G474" s="7"/>
      <c r="H474" s="7"/>
    </row>
    <row r="514" spans="1:8" ht="15.75">
      <c r="B514" s="25" t="s">
        <v>0</v>
      </c>
      <c r="C514" s="26"/>
      <c r="D514" s="25"/>
      <c r="E514" s="25"/>
      <c r="F514" s="1"/>
    </row>
    <row r="515" spans="1:8" ht="15">
      <c r="A515" s="7"/>
      <c r="B515" s="1" t="s">
        <v>194</v>
      </c>
      <c r="C515" s="7"/>
      <c r="D515" s="7"/>
      <c r="E515" s="7"/>
      <c r="F515" s="7"/>
    </row>
    <row r="516" spans="1:8" ht="15">
      <c r="A516" s="7"/>
      <c r="B516" s="1" t="s">
        <v>220</v>
      </c>
      <c r="C516" s="7"/>
      <c r="D516" s="7"/>
      <c r="E516" s="7"/>
      <c r="F516" s="7"/>
    </row>
    <row r="518" spans="1:8" ht="14.1" customHeight="1">
      <c r="A518" s="6"/>
      <c r="B518" s="233" t="s">
        <v>221</v>
      </c>
      <c r="C518" s="233"/>
      <c r="D518" s="233"/>
      <c r="E518" s="233"/>
      <c r="F518" s="7"/>
      <c r="G518" s="7"/>
      <c r="H518" s="7">
        <v>1085000</v>
      </c>
    </row>
    <row r="519" spans="1:8" ht="14.1" customHeight="1">
      <c r="A519" s="6"/>
      <c r="B519" s="233"/>
      <c r="C519" s="233"/>
      <c r="D519" s="233"/>
      <c r="E519" s="233"/>
      <c r="F519" s="7"/>
      <c r="G519" s="7"/>
      <c r="H519" s="7"/>
    </row>
    <row r="520" spans="1:8" ht="1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5">
      <c r="A521" s="7"/>
      <c r="B521" s="7"/>
      <c r="C521" s="7"/>
      <c r="D521" s="7"/>
      <c r="E521" s="7"/>
      <c r="F521" s="7"/>
      <c r="G521" s="7"/>
      <c r="H521" s="7"/>
    </row>
    <row r="522" spans="1:8" ht="15">
      <c r="A522" s="7"/>
      <c r="B522" s="7"/>
      <c r="C522" s="7"/>
      <c r="D522" s="7"/>
      <c r="E522" s="7"/>
      <c r="F522" s="7"/>
      <c r="G522" s="7"/>
      <c r="H522" s="7"/>
    </row>
    <row r="523" spans="1:8" ht="14.25" customHeight="1">
      <c r="A523" s="7"/>
      <c r="B523" s="7"/>
      <c r="C523" s="7"/>
      <c r="D523" s="7"/>
      <c r="E523" s="7"/>
      <c r="F523" s="7"/>
      <c r="G523" s="7"/>
      <c r="H523" s="7"/>
    </row>
    <row r="524" spans="1:8" ht="1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2.75"/>
  <cols>
    <col min="1" max="1" width="3.42578125" style="38" customWidth="1"/>
    <col min="2" max="2" width="49.42578125" style="38" customWidth="1"/>
    <col min="3" max="3" width="20.5703125" style="38" customWidth="1"/>
    <col min="4" max="4" width="16.28515625" style="38" customWidth="1"/>
    <col min="5" max="5" width="16.42578125" style="38" customWidth="1"/>
    <col min="6" max="6" width="14.5703125" style="38" customWidth="1"/>
    <col min="7" max="7" width="13" style="38" customWidth="1"/>
    <col min="8" max="8" width="17.42578125" style="38" customWidth="1"/>
    <col min="9" max="1025" width="9.140625" style="38" customWidth="1"/>
  </cols>
  <sheetData>
    <row r="1" spans="1:11" s="40" customFormat="1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8">
      <c r="A2" s="39"/>
      <c r="B2" s="234" t="s">
        <v>222</v>
      </c>
      <c r="C2" s="234"/>
      <c r="D2" s="234"/>
      <c r="E2" s="234"/>
      <c r="F2" s="234"/>
      <c r="G2" s="234"/>
      <c r="H2" s="39"/>
      <c r="I2" s="39"/>
      <c r="K2" s="39"/>
    </row>
    <row r="3" spans="1:11" s="40" customFormat="1" ht="33" customHeight="1">
      <c r="A3" s="39"/>
      <c r="B3" s="235" t="s">
        <v>223</v>
      </c>
      <c r="C3" s="235"/>
      <c r="D3" s="235"/>
      <c r="E3" s="235"/>
      <c r="F3" s="235"/>
      <c r="G3" s="235"/>
      <c r="H3" s="235"/>
      <c r="I3" s="39"/>
      <c r="K3" s="39"/>
    </row>
    <row r="4" spans="1:11" s="40" customFormat="1" ht="15.75">
      <c r="A4" s="39"/>
      <c r="B4" s="236"/>
      <c r="C4" s="236"/>
      <c r="D4" s="236"/>
      <c r="E4" s="236"/>
      <c r="F4" s="236"/>
      <c r="G4" s="41" t="s">
        <v>224</v>
      </c>
      <c r="H4" s="39"/>
      <c r="K4" s="39"/>
    </row>
    <row r="5" spans="1:11" s="40" customFormat="1" ht="1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>
      <c r="A7" s="45">
        <v>1</v>
      </c>
      <c r="B7" s="237" t="s">
        <v>227</v>
      </c>
      <c r="C7" s="237"/>
      <c r="D7" s="237"/>
      <c r="E7" s="237"/>
      <c r="F7" s="237"/>
      <c r="G7" s="237"/>
      <c r="H7" s="237"/>
      <c r="I7" s="39"/>
      <c r="K7" s="39"/>
    </row>
    <row r="8" spans="1:11" s="40" customFormat="1" ht="14.1" hidden="1" customHeight="1">
      <c r="A8" s="45">
        <v>2</v>
      </c>
      <c r="B8" s="237" t="s">
        <v>228</v>
      </c>
      <c r="C8" s="237"/>
      <c r="D8" s="237"/>
      <c r="E8" s="237"/>
      <c r="F8" s="237"/>
      <c r="G8" s="237"/>
      <c r="H8" s="237"/>
      <c r="I8" s="39"/>
      <c r="K8" s="39"/>
    </row>
    <row r="9" spans="1:11" s="40" customFormat="1" ht="15" hidden="1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5" hidden="1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5" hidden="1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5" hidden="1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5" hidden="1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>
      <c r="A14" s="47">
        <v>5</v>
      </c>
      <c r="B14" s="238" t="s">
        <v>234</v>
      </c>
      <c r="C14" s="238"/>
      <c r="D14" s="238"/>
      <c r="E14" s="238"/>
      <c r="F14" s="238"/>
      <c r="G14" s="238"/>
      <c r="H14" s="238"/>
      <c r="I14" s="238"/>
    </row>
    <row r="15" spans="1:11" s="39" customFormat="1" ht="27.2" hidden="1" customHeight="1">
      <c r="A15" s="47">
        <v>6</v>
      </c>
      <c r="B15" s="237" t="s">
        <v>235</v>
      </c>
      <c r="C15" s="237"/>
      <c r="D15" s="237"/>
      <c r="E15" s="237"/>
      <c r="F15" s="237"/>
      <c r="G15" s="237"/>
      <c r="H15" s="237"/>
    </row>
    <row r="16" spans="1:11" s="39" customFormat="1" ht="30.75" hidden="1" customHeight="1">
      <c r="A16" s="47">
        <v>7</v>
      </c>
      <c r="B16" s="237" t="s">
        <v>236</v>
      </c>
      <c r="C16" s="237"/>
      <c r="D16" s="237"/>
      <c r="E16" s="237"/>
      <c r="F16" s="237"/>
      <c r="G16" s="237"/>
      <c r="H16" s="237"/>
    </row>
    <row r="17" spans="1:11" s="39" customFormat="1" ht="39.950000000000003" customHeight="1">
      <c r="A17" s="47"/>
      <c r="B17" s="239" t="s">
        <v>237</v>
      </c>
      <c r="C17" s="239"/>
      <c r="D17" s="239"/>
      <c r="E17" s="239"/>
      <c r="F17" s="239"/>
      <c r="G17" s="239"/>
      <c r="H17" s="46"/>
    </row>
    <row r="18" spans="1:11" s="48" customFormat="1" ht="25.5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>
      <c r="A21" s="39"/>
      <c r="B21" s="240" t="s">
        <v>137</v>
      </c>
      <c r="C21" s="240"/>
      <c r="D21" s="240"/>
      <c r="E21" s="240"/>
      <c r="F21" s="240"/>
      <c r="G21" s="55">
        <f>G20</f>
        <v>1216614.8</v>
      </c>
      <c r="H21" s="39"/>
      <c r="I21" s="39"/>
      <c r="K21" s="39"/>
    </row>
    <row r="22" spans="1:11" s="40" customFormat="1" ht="1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>
      <c r="A26" s="43"/>
      <c r="B26" s="239" t="s">
        <v>249</v>
      </c>
      <c r="C26" s="239"/>
      <c r="D26" s="239"/>
      <c r="E26" s="239"/>
      <c r="F26" s="239"/>
      <c r="G26" s="239"/>
      <c r="H26" s="63"/>
      <c r="I26" s="39"/>
      <c r="K26" s="39"/>
    </row>
    <row r="27" spans="1:11" s="40" customFormat="1" ht="1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7" customHeight="1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5" hidden="1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75" hidden="1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5" hidden="1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5" hidden="1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5" hidden="1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5" hidden="1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5" hidden="1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5" hidden="1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75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5" hidden="1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5" hidden="1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5" hidden="1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5" hidden="1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>
      <c r="A50" s="79"/>
      <c r="B50" s="241" t="s">
        <v>238</v>
      </c>
      <c r="C50" s="241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2" customHeight="1">
      <c r="A51" s="43"/>
      <c r="B51" s="242" t="s">
        <v>268</v>
      </c>
      <c r="C51" s="242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>
      <c r="A52" s="43"/>
      <c r="B52" s="242" t="s">
        <v>137</v>
      </c>
      <c r="C52" s="242"/>
      <c r="D52" s="242"/>
      <c r="E52" s="242"/>
      <c r="F52" s="242"/>
      <c r="G52" s="242"/>
      <c r="H52" s="84">
        <f>H51</f>
        <v>900</v>
      </c>
      <c r="I52" s="39"/>
      <c r="K52" s="39"/>
    </row>
    <row r="53" spans="1:11" s="40" customFormat="1" ht="13.5" customHeight="1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>
      <c r="A54" s="43"/>
      <c r="B54" s="243" t="s">
        <v>269</v>
      </c>
      <c r="C54" s="243"/>
      <c r="D54" s="243"/>
      <c r="E54" s="243"/>
      <c r="F54" s="243"/>
      <c r="G54" s="243"/>
      <c r="H54" s="243"/>
      <c r="I54" s="39"/>
      <c r="K54" s="39"/>
    </row>
    <row r="55" spans="1:11" ht="12" customHeight="1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1.75">
      <c r="A56" s="43"/>
      <c r="B56" s="241" t="s">
        <v>238</v>
      </c>
      <c r="C56" s="241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5">
      <c r="A57" s="43"/>
      <c r="B57" s="242" t="s">
        <v>271</v>
      </c>
      <c r="C57" s="242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5">
      <c r="A58" s="43"/>
      <c r="B58" s="242" t="s">
        <v>137</v>
      </c>
      <c r="C58" s="242"/>
      <c r="D58" s="242"/>
      <c r="E58" s="242"/>
      <c r="F58" s="242"/>
      <c r="G58" s="242"/>
      <c r="H58" s="84">
        <f>H57</f>
        <v>1500</v>
      </c>
      <c r="I58" s="39"/>
      <c r="K58" s="39"/>
    </row>
    <row r="59" spans="1:11" s="40" customFormat="1" ht="1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5.7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5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75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60">
      <c r="A64" s="79"/>
      <c r="B64" s="241" t="s">
        <v>238</v>
      </c>
      <c r="C64" s="241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5">
      <c r="A65" s="43"/>
      <c r="B65" s="244" t="s">
        <v>276</v>
      </c>
      <c r="C65" s="244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5">
      <c r="A66" s="43"/>
      <c r="B66" s="245" t="s">
        <v>137</v>
      </c>
      <c r="C66" s="245"/>
      <c r="D66" s="245"/>
      <c r="E66" s="245"/>
      <c r="F66" s="245"/>
      <c r="G66" s="95">
        <f>G65</f>
        <v>8400</v>
      </c>
      <c r="H66" s="39"/>
      <c r="I66" s="39"/>
      <c r="K66" s="39"/>
    </row>
    <row r="67" spans="1:11" ht="27.75" customHeight="1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60">
      <c r="A68" s="43"/>
      <c r="B68" s="241" t="s">
        <v>238</v>
      </c>
      <c r="C68" s="241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>
      <c r="A69" s="43"/>
      <c r="B69" s="246" t="s">
        <v>277</v>
      </c>
      <c r="C69" s="246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5">
      <c r="A70" s="43"/>
      <c r="B70" s="245" t="s">
        <v>137</v>
      </c>
      <c r="C70" s="245"/>
      <c r="D70" s="245"/>
      <c r="E70" s="245"/>
      <c r="F70" s="245"/>
      <c r="G70" s="97">
        <f>G69</f>
        <v>2800</v>
      </c>
      <c r="H70" s="71"/>
      <c r="I70" s="39"/>
      <c r="K70" s="39"/>
    </row>
    <row r="71" spans="1:11" s="40" customFormat="1" ht="12" customHeight="1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5.7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5" hidden="1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5" hidden="1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30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5">
      <c r="A80" s="43"/>
      <c r="B80" s="242" t="s">
        <v>137</v>
      </c>
      <c r="C80" s="242"/>
      <c r="D80" s="242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5.7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75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>
      <c r="A85" s="243" t="s">
        <v>284</v>
      </c>
      <c r="B85" s="243"/>
      <c r="C85" s="243"/>
      <c r="D85" s="243"/>
      <c r="E85" s="243"/>
      <c r="F85" s="243"/>
      <c r="G85" s="243"/>
      <c r="H85" s="39"/>
      <c r="I85" s="39"/>
      <c r="K85" s="39"/>
    </row>
    <row r="86" spans="1:11" s="40" customFormat="1" ht="1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30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30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30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30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>
      <c r="A91" s="59"/>
      <c r="B91" s="247" t="s">
        <v>137</v>
      </c>
      <c r="C91" s="247"/>
      <c r="D91" s="247"/>
      <c r="E91" s="247"/>
      <c r="F91" s="95">
        <f>F88+F89+F90</f>
        <v>38800</v>
      </c>
      <c r="G91" s="39"/>
      <c r="H91" s="39"/>
      <c r="I91" s="39"/>
      <c r="K91" s="39"/>
    </row>
    <row r="92" spans="1:11" s="40" customFormat="1" ht="1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5" customHeight="1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5.5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30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30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>
      <c r="A97" s="115"/>
      <c r="B97" s="247" t="s">
        <v>137</v>
      </c>
      <c r="C97" s="247"/>
      <c r="D97" s="247"/>
      <c r="E97" s="247"/>
      <c r="F97" s="120">
        <f>F95+F96</f>
        <v>590400</v>
      </c>
      <c r="G97" s="115"/>
      <c r="H97" s="115"/>
      <c r="I97" s="115"/>
      <c r="K97" s="115"/>
    </row>
    <row r="98" spans="1:11" s="40" customFormat="1" ht="1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4.25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4.25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>
      <c r="A115" s="61"/>
      <c r="B115" s="248" t="s">
        <v>137</v>
      </c>
      <c r="C115" s="248"/>
      <c r="D115" s="248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4.25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>
      <c r="A141" s="92"/>
      <c r="B141" s="247" t="s">
        <v>137</v>
      </c>
      <c r="C141" s="247"/>
      <c r="D141" s="247"/>
      <c r="E141" s="138">
        <f>SUM(E122:E140)</f>
        <v>21904</v>
      </c>
      <c r="F141" s="39"/>
      <c r="G141" s="39"/>
      <c r="H141" s="39"/>
      <c r="J141" s="39"/>
    </row>
    <row r="142" spans="1:11" s="40" customFormat="1" ht="1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5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5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>
      <c r="B145" s="2" t="s">
        <v>322</v>
      </c>
    </row>
    <row r="147" spans="1:11" ht="38.25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>
      <c r="B149" s="249" t="s">
        <v>327</v>
      </c>
      <c r="C149" s="249"/>
      <c r="D149" s="249"/>
      <c r="E149" s="249"/>
      <c r="F149" s="145">
        <f>F148</f>
        <v>186432</v>
      </c>
    </row>
    <row r="151" spans="1:11">
      <c r="B151" s="132" t="s">
        <v>328</v>
      </c>
      <c r="F151" s="146">
        <f>F149</f>
        <v>186432</v>
      </c>
    </row>
    <row r="152" spans="1:11" s="40" customFormat="1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>
      <c r="A157" s="59"/>
      <c r="B157" s="43" t="s">
        <v>330</v>
      </c>
      <c r="C157" s="43"/>
      <c r="D157" s="43"/>
      <c r="E157" s="250" t="s">
        <v>331</v>
      </c>
      <c r="F157" s="250"/>
      <c r="G157" s="43"/>
      <c r="H157" s="43"/>
      <c r="I157" s="39"/>
      <c r="K157" s="39"/>
    </row>
    <row r="158" spans="1:11" s="40" customFormat="1" ht="1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5">
      <c r="G159" s="43"/>
    </row>
    <row r="160" spans="1:11" s="40" customFormat="1">
      <c r="A160" s="251" t="s">
        <v>332</v>
      </c>
      <c r="B160" s="251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>
      <c r="A162" s="252" t="s">
        <v>333</v>
      </c>
      <c r="B162" s="252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>
      <c r="A163" s="252" t="s">
        <v>334</v>
      </c>
      <c r="B163" s="252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5" customHeight="1">
      <c r="A165" s="59"/>
      <c r="B165" s="60"/>
      <c r="D165" s="43"/>
      <c r="E165" s="43"/>
      <c r="F165" s="43"/>
      <c r="G165" s="62"/>
    </row>
    <row r="166" spans="1:11" ht="23.25" customHeight="1">
      <c r="A166" s="27"/>
      <c r="B166" s="253" t="s">
        <v>335</v>
      </c>
      <c r="C166" s="253"/>
      <c r="D166" s="253"/>
      <c r="E166" s="253"/>
      <c r="F166" s="27"/>
      <c r="G166" s="27"/>
    </row>
    <row r="167" spans="1:11" ht="26.25" customHeight="1">
      <c r="A167" s="254" t="s">
        <v>336</v>
      </c>
      <c r="B167" s="254"/>
      <c r="C167" s="254"/>
      <c r="D167" s="254"/>
      <c r="E167" s="254"/>
      <c r="F167" s="254"/>
      <c r="G167" s="254"/>
      <c r="H167" s="151"/>
    </row>
    <row r="168" spans="1:11" ht="15">
      <c r="A168" s="27"/>
      <c r="B168" s="151"/>
      <c r="C168" s="151"/>
      <c r="D168" s="151"/>
      <c r="E168" s="151"/>
      <c r="F168" s="27"/>
      <c r="G168" s="27"/>
    </row>
    <row r="169" spans="1:11" ht="14.25">
      <c r="A169" s="27"/>
      <c r="B169" s="152"/>
      <c r="C169" s="152"/>
      <c r="D169" s="152"/>
      <c r="E169" s="152"/>
      <c r="F169" s="27"/>
      <c r="G169" s="27"/>
    </row>
    <row r="170" spans="1:11" ht="1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2" customHeight="1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2" customHeight="1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2" customHeight="1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>
      <c r="A183" s="27"/>
      <c r="B183" s="255" t="s">
        <v>128</v>
      </c>
      <c r="C183" s="255"/>
      <c r="D183" s="165">
        <f>SUM(D171:D182)</f>
        <v>2716668.4696</v>
      </c>
      <c r="E183" s="152"/>
      <c r="F183" s="27"/>
      <c r="G183" s="27"/>
    </row>
    <row r="184" spans="1:11" ht="14.25">
      <c r="A184" s="27"/>
      <c r="B184" s="27"/>
      <c r="C184" s="27"/>
      <c r="D184" s="27"/>
      <c r="E184" s="27"/>
      <c r="F184" s="27"/>
      <c r="G184" s="27"/>
    </row>
    <row r="185" spans="1:11" ht="30" customHeight="1">
      <c r="A185" s="59"/>
      <c r="B185" s="43"/>
      <c r="C185" s="43"/>
      <c r="D185" s="250"/>
      <c r="E185" s="250"/>
      <c r="F185" s="43"/>
      <c r="G185" s="27"/>
    </row>
    <row r="186" spans="1:11" ht="14.25">
      <c r="A186" s="166"/>
      <c r="B186" s="27"/>
      <c r="C186" s="27"/>
      <c r="D186" s="27"/>
      <c r="E186" s="27"/>
      <c r="F186" s="27"/>
      <c r="G186" s="166"/>
    </row>
    <row r="187" spans="1:11" ht="15" hidden="1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>
      <c r="A188" s="59"/>
      <c r="B188" s="43" t="s">
        <v>330</v>
      </c>
      <c r="C188" s="256" t="s">
        <v>331</v>
      </c>
      <c r="D188" s="256"/>
      <c r="E188" s="166"/>
      <c r="F188" s="166"/>
      <c r="G188" s="167"/>
      <c r="H188" s="168"/>
    </row>
    <row r="189" spans="1:11" ht="27.2" customHeight="1"/>
    <row r="190" spans="1:11" ht="20.25" customHeight="1"/>
    <row r="191" spans="1:11" ht="13.5" customHeight="1"/>
    <row r="192" spans="1:11" ht="30" customHeight="1"/>
    <row r="193" ht="12" customHeight="1"/>
    <row r="199" ht="24.75" customHeight="1"/>
    <row r="206" ht="42" customHeight="1"/>
    <row r="208" ht="31.5" customHeight="1"/>
    <row r="214" ht="17.25" customHeight="1"/>
    <row r="215" hidden="1"/>
    <row r="216" hidden="1"/>
    <row r="225" ht="42.75" customHeight="1"/>
    <row r="231" ht="30" customHeight="1"/>
  </sheetData>
  <mergeCells count="40">
    <mergeCell ref="B166:E166"/>
    <mergeCell ref="A167:G167"/>
    <mergeCell ref="B183:C183"/>
    <mergeCell ref="D185:E185"/>
    <mergeCell ref="C188:D188"/>
    <mergeCell ref="B149:E149"/>
    <mergeCell ref="E157:F157"/>
    <mergeCell ref="A160:B160"/>
    <mergeCell ref="A162:B162"/>
    <mergeCell ref="A163:B163"/>
    <mergeCell ref="A85:G85"/>
    <mergeCell ref="B91:E91"/>
    <mergeCell ref="B97:E97"/>
    <mergeCell ref="B115:D115"/>
    <mergeCell ref="B141:D141"/>
    <mergeCell ref="B66:F66"/>
    <mergeCell ref="B68:C68"/>
    <mergeCell ref="B69:C69"/>
    <mergeCell ref="B70:F70"/>
    <mergeCell ref="B80:D80"/>
    <mergeCell ref="B56:C56"/>
    <mergeCell ref="B57:C57"/>
    <mergeCell ref="B58:G58"/>
    <mergeCell ref="B64:C64"/>
    <mergeCell ref="B65:C65"/>
    <mergeCell ref="B26:G26"/>
    <mergeCell ref="B50:C50"/>
    <mergeCell ref="B51:C51"/>
    <mergeCell ref="B52:G52"/>
    <mergeCell ref="B54:H54"/>
    <mergeCell ref="B14:I14"/>
    <mergeCell ref="B15:H15"/>
    <mergeCell ref="B16:H16"/>
    <mergeCell ref="B17:G17"/>
    <mergeCell ref="B21:F21"/>
    <mergeCell ref="B2:G2"/>
    <mergeCell ref="B3:H3"/>
    <mergeCell ref="B4:F4"/>
    <mergeCell ref="B7:H7"/>
    <mergeCell ref="B8:H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2.75"/>
  <cols>
    <col min="1" max="1" width="9" customWidth="1"/>
    <col min="2" max="2" width="37.42578125" customWidth="1"/>
    <col min="3" max="3" width="10" customWidth="1"/>
    <col min="4" max="4" width="13.42578125" customWidth="1"/>
    <col min="5" max="5" width="14" customWidth="1"/>
    <col min="6" max="6" width="11.5703125"/>
    <col min="7" max="7" width="36.140625" customWidth="1"/>
    <col min="8" max="1025" width="9" customWidth="1"/>
  </cols>
  <sheetData>
    <row r="1" spans="1:6">
      <c r="C1" t="s">
        <v>351</v>
      </c>
    </row>
    <row r="3" spans="1:6">
      <c r="B3" t="s">
        <v>352</v>
      </c>
    </row>
    <row r="4" spans="1:6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>
      <c r="A10" s="170"/>
      <c r="B10" s="171"/>
      <c r="C10" s="172"/>
      <c r="D10" s="169"/>
      <c r="E10" s="169"/>
      <c r="F10" s="169"/>
    </row>
    <row r="11" spans="1:6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>
      <c r="A16" s="170">
        <v>11</v>
      </c>
      <c r="B16" s="171" t="s">
        <v>354</v>
      </c>
      <c r="C16" s="169"/>
      <c r="D16" s="169"/>
      <c r="E16" s="169"/>
      <c r="F16" s="169"/>
    </row>
    <row r="17" spans="1:6">
      <c r="A17" s="170">
        <v>12</v>
      </c>
      <c r="B17" s="171" t="s">
        <v>355</v>
      </c>
      <c r="C17" s="169"/>
      <c r="D17" s="169"/>
      <c r="E17" s="169"/>
      <c r="F17" s="169"/>
    </row>
    <row r="18" spans="1:6">
      <c r="A18" s="170">
        <v>13</v>
      </c>
      <c r="B18" s="171" t="s">
        <v>356</v>
      </c>
      <c r="C18" s="169"/>
      <c r="D18" s="169"/>
      <c r="E18" s="169"/>
      <c r="F18" s="169"/>
    </row>
    <row r="19" spans="1:6">
      <c r="A19" s="170">
        <v>14</v>
      </c>
      <c r="B19" s="171" t="s">
        <v>357</v>
      </c>
      <c r="C19" s="169"/>
      <c r="D19" s="169"/>
      <c r="E19" s="169"/>
      <c r="F19" s="169"/>
    </row>
    <row r="20" spans="1:6">
      <c r="A20" s="170">
        <v>15</v>
      </c>
      <c r="B20" s="171" t="s">
        <v>358</v>
      </c>
      <c r="C20" s="169"/>
      <c r="D20" s="169"/>
      <c r="E20" s="169"/>
      <c r="F20" s="169"/>
    </row>
    <row r="21" spans="1:6">
      <c r="A21" s="170">
        <v>16</v>
      </c>
      <c r="B21" s="171" t="s">
        <v>359</v>
      </c>
      <c r="C21" s="169"/>
      <c r="D21" s="169"/>
      <c r="E21" s="169"/>
      <c r="F21" s="169"/>
    </row>
    <row r="22" spans="1:6">
      <c r="A22" s="170">
        <v>17</v>
      </c>
      <c r="B22" s="171" t="s">
        <v>360</v>
      </c>
      <c r="C22" s="169"/>
      <c r="D22" s="169"/>
      <c r="E22" s="169"/>
      <c r="F22" s="169"/>
    </row>
    <row r="23" spans="1:6">
      <c r="A23" s="170">
        <v>18</v>
      </c>
      <c r="B23" s="171" t="s">
        <v>361</v>
      </c>
      <c r="C23" s="169"/>
      <c r="D23" s="169"/>
      <c r="E23" s="169"/>
      <c r="F23" s="169"/>
    </row>
    <row r="24" spans="1:6">
      <c r="A24" s="170">
        <v>19</v>
      </c>
      <c r="B24" s="171" t="s">
        <v>362</v>
      </c>
      <c r="C24" s="169"/>
      <c r="D24" s="169"/>
      <c r="E24" s="169"/>
      <c r="F24" s="169"/>
    </row>
    <row r="25" spans="1:6">
      <c r="A25" s="170">
        <v>20</v>
      </c>
      <c r="B25" s="171" t="s">
        <v>363</v>
      </c>
      <c r="C25" s="169"/>
      <c r="D25" s="169"/>
      <c r="E25" s="169"/>
      <c r="F25" s="169"/>
    </row>
    <row r="26" spans="1:6">
      <c r="A26" s="170">
        <v>21</v>
      </c>
      <c r="B26" s="171" t="s">
        <v>364</v>
      </c>
      <c r="C26" s="169"/>
      <c r="D26" s="169"/>
      <c r="E26" s="169"/>
      <c r="F26" s="169"/>
    </row>
    <row r="27" spans="1:6">
      <c r="A27" s="170">
        <v>22</v>
      </c>
      <c r="B27" s="171" t="s">
        <v>365</v>
      </c>
      <c r="C27" s="169"/>
      <c r="D27" s="169"/>
      <c r="E27" s="169"/>
      <c r="F27" s="169"/>
    </row>
    <row r="28" spans="1:6">
      <c r="A28" s="170">
        <v>23</v>
      </c>
      <c r="B28" s="171" t="s">
        <v>366</v>
      </c>
      <c r="C28" s="169"/>
      <c r="D28" s="169"/>
      <c r="E28" s="169"/>
      <c r="F28" s="169"/>
    </row>
    <row r="29" spans="1:6">
      <c r="A29" s="170">
        <v>24</v>
      </c>
      <c r="B29" s="171" t="s">
        <v>367</v>
      </c>
      <c r="C29" s="169"/>
      <c r="D29" s="169"/>
      <c r="E29" s="169"/>
      <c r="F29" s="169"/>
    </row>
    <row r="30" spans="1:6">
      <c r="A30" s="170">
        <v>25</v>
      </c>
      <c r="B30" s="171" t="s">
        <v>368</v>
      </c>
      <c r="C30" s="169"/>
      <c r="D30" s="169"/>
      <c r="E30" s="169"/>
      <c r="F30" s="169"/>
    </row>
    <row r="31" spans="1:6">
      <c r="A31" s="170">
        <v>26</v>
      </c>
      <c r="B31" s="171" t="s">
        <v>369</v>
      </c>
      <c r="C31" s="169"/>
      <c r="D31" s="169"/>
      <c r="E31" s="169"/>
      <c r="F31" s="169"/>
    </row>
    <row r="32" spans="1:6">
      <c r="A32" s="170">
        <v>27</v>
      </c>
      <c r="B32" s="171" t="s">
        <v>370</v>
      </c>
      <c r="C32" s="169"/>
      <c r="D32" s="169"/>
      <c r="E32" s="169"/>
      <c r="F32" s="169"/>
    </row>
    <row r="33" spans="1:6">
      <c r="A33" s="170">
        <v>28</v>
      </c>
      <c r="B33" s="171" t="s">
        <v>371</v>
      </c>
      <c r="C33" s="169"/>
      <c r="D33" s="169"/>
      <c r="E33" s="169"/>
      <c r="F33" s="169"/>
    </row>
    <row r="34" spans="1:6">
      <c r="A34" s="170">
        <v>29</v>
      </c>
      <c r="B34" s="171" t="s">
        <v>372</v>
      </c>
      <c r="C34" s="169"/>
      <c r="D34" s="169"/>
      <c r="E34" s="169"/>
      <c r="F34" s="169"/>
    </row>
    <row r="35" spans="1:6">
      <c r="A35" s="170">
        <v>30</v>
      </c>
      <c r="B35" s="171" t="s">
        <v>373</v>
      </c>
      <c r="C35" s="169"/>
      <c r="D35" s="169"/>
      <c r="E35" s="169"/>
      <c r="F35" s="169"/>
    </row>
    <row r="36" spans="1:6">
      <c r="A36" s="170">
        <v>31</v>
      </c>
      <c r="B36" s="171" t="s">
        <v>374</v>
      </c>
      <c r="C36" s="169"/>
      <c r="D36" s="169"/>
      <c r="E36" s="169"/>
      <c r="F36" s="169"/>
    </row>
    <row r="37" spans="1:6">
      <c r="A37" s="177"/>
      <c r="B37" s="174" t="s">
        <v>128</v>
      </c>
      <c r="C37" s="178"/>
      <c r="D37" s="28"/>
      <c r="E37" s="28"/>
      <c r="F37" s="28"/>
    </row>
    <row r="40" spans="1:6">
      <c r="F40" t="s">
        <v>375</v>
      </c>
    </row>
    <row r="41" spans="1:6">
      <c r="F41" t="s">
        <v>376</v>
      </c>
    </row>
    <row r="42" spans="1:6">
      <c r="F42" t="s">
        <v>377</v>
      </c>
    </row>
    <row r="45" spans="1:6">
      <c r="F45" t="s">
        <v>378</v>
      </c>
    </row>
    <row r="46" spans="1:6">
      <c r="F46" t="s">
        <v>379</v>
      </c>
    </row>
    <row r="49" spans="1:7" ht="18.75">
      <c r="C49" s="179" t="s">
        <v>380</v>
      </c>
    </row>
    <row r="50" spans="1:7" ht="15.75">
      <c r="B50" s="180" t="s">
        <v>381</v>
      </c>
    </row>
    <row r="52" spans="1:7" ht="37.5" customHeight="1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4.25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4.25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4.25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8.25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5.5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>
      <c r="A73" s="187"/>
      <c r="C73" s="187"/>
      <c r="D73" s="187"/>
      <c r="E73" s="188"/>
      <c r="F73" s="187"/>
    </row>
    <row r="74" spans="1:7">
      <c r="A74" s="187"/>
      <c r="C74" s="187"/>
      <c r="D74" s="187"/>
      <c r="E74" s="188"/>
      <c r="F74" s="187"/>
    </row>
    <row r="75" spans="1:7">
      <c r="A75" s="187"/>
      <c r="C75" s="187"/>
      <c r="D75" s="187"/>
      <c r="E75" s="188"/>
      <c r="F75" s="187"/>
    </row>
    <row r="76" spans="1:7">
      <c r="A76" s="187"/>
      <c r="B76" t="s">
        <v>412</v>
      </c>
      <c r="C76" s="187"/>
      <c r="D76" s="187"/>
      <c r="E76" s="188"/>
      <c r="F76" s="187"/>
    </row>
    <row r="77" spans="1:7">
      <c r="A77" s="187"/>
      <c r="B77" t="s">
        <v>413</v>
      </c>
      <c r="C77" s="187"/>
      <c r="D77" s="187"/>
      <c r="E77" s="188"/>
      <c r="F77" s="187" t="s">
        <v>193</v>
      </c>
    </row>
    <row r="78" spans="1:7">
      <c r="A78" s="187"/>
      <c r="C78" s="187"/>
      <c r="D78" s="187"/>
      <c r="E78" s="188"/>
      <c r="F78" s="187"/>
    </row>
    <row r="79" spans="1:7">
      <c r="A79" s="187"/>
      <c r="C79" s="187"/>
      <c r="D79" s="187"/>
      <c r="E79" s="188"/>
      <c r="F79" s="187"/>
    </row>
    <row r="80" spans="1:7">
      <c r="A80" s="187"/>
      <c r="C80" s="187"/>
      <c r="D80" s="187"/>
      <c r="E80" s="188"/>
      <c r="F80" s="187"/>
    </row>
    <row r="81" spans="1:6">
      <c r="A81" s="187"/>
      <c r="C81" s="187"/>
      <c r="D81" s="187"/>
      <c r="E81" s="188"/>
      <c r="F81" s="187"/>
    </row>
    <row r="82" spans="1:6">
      <c r="A82" s="187"/>
      <c r="C82" s="187"/>
      <c r="D82" s="187"/>
      <c r="E82" s="188"/>
      <c r="F82" s="187"/>
    </row>
    <row r="83" spans="1:6">
      <c r="A83" s="187"/>
      <c r="B83" t="s">
        <v>414</v>
      </c>
      <c r="C83" s="187"/>
      <c r="D83" s="187"/>
      <c r="E83" s="188"/>
      <c r="F83" s="187"/>
    </row>
    <row r="84" spans="1:6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tabSelected="1" view="pageBreakPreview" topLeftCell="A2" zoomScaleNormal="40" zoomScaleSheetLayoutView="100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63" t="s">
        <v>484</v>
      </c>
      <c r="G1" s="263"/>
      <c r="H1" s="263"/>
      <c r="I1" s="263"/>
    </row>
    <row r="2" spans="1:9">
      <c r="F2" s="263"/>
      <c r="G2" s="263"/>
      <c r="H2" s="263"/>
      <c r="I2" s="263"/>
    </row>
    <row r="3" spans="1:9" ht="34.5" customHeight="1">
      <c r="F3" s="263"/>
      <c r="G3" s="263"/>
      <c r="H3" s="263"/>
      <c r="I3" s="263"/>
    </row>
    <row r="4" spans="1:9" ht="15" customHeight="1">
      <c r="F4" s="229"/>
      <c r="G4" s="229"/>
      <c r="H4" s="229"/>
      <c r="I4" s="229"/>
    </row>
    <row r="5" spans="1:9" ht="22.5" customHeight="1">
      <c r="A5" s="264" t="s">
        <v>485</v>
      </c>
      <c r="B5" s="265"/>
      <c r="C5" s="265"/>
      <c r="D5" s="265"/>
      <c r="E5" s="265"/>
      <c r="F5" s="265"/>
      <c r="G5" s="265"/>
      <c r="H5" s="265"/>
      <c r="I5" s="265"/>
    </row>
    <row r="6" spans="1:9">
      <c r="A6" s="265"/>
      <c r="B6" s="265"/>
      <c r="C6" s="265"/>
      <c r="D6" s="265"/>
      <c r="E6" s="265"/>
      <c r="F6" s="265"/>
      <c r="G6" s="265"/>
      <c r="H6" s="265"/>
      <c r="I6" s="265"/>
    </row>
    <row r="7" spans="1:9">
      <c r="A7" s="266"/>
      <c r="B7" s="266"/>
      <c r="C7" s="266"/>
      <c r="D7" s="266"/>
      <c r="E7" s="266"/>
      <c r="F7" s="266"/>
      <c r="G7" s="266"/>
      <c r="H7" s="266"/>
      <c r="I7" s="266"/>
    </row>
    <row r="8" spans="1:9" s="192" customFormat="1" ht="24.6" customHeight="1">
      <c r="A8" s="306" t="s">
        <v>419</v>
      </c>
      <c r="B8" s="284" t="s">
        <v>420</v>
      </c>
      <c r="C8" s="307" t="s">
        <v>421</v>
      </c>
      <c r="D8" s="304"/>
      <c r="E8" s="304"/>
      <c r="F8" s="304"/>
      <c r="G8" s="228"/>
      <c r="H8" s="228"/>
      <c r="I8" s="228"/>
    </row>
    <row r="9" spans="1:9" s="192" customFormat="1" ht="23.45" customHeight="1">
      <c r="A9" s="306"/>
      <c r="B9" s="284"/>
      <c r="C9" s="307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05" t="s">
        <v>449</v>
      </c>
      <c r="B11" s="284" t="s">
        <v>441</v>
      </c>
      <c r="C11" s="217" t="s">
        <v>424</v>
      </c>
      <c r="D11" s="312">
        <f>D12+D13+D14+D15+D16</f>
        <v>30177.399999999998</v>
      </c>
      <c r="E11" s="312">
        <f>E12+E13+E14+E15+E16+0.1</f>
        <v>28063.600000000002</v>
      </c>
      <c r="F11" s="312">
        <f>F12+F13+F14+F15+F16</f>
        <v>17736.100000000002</v>
      </c>
      <c r="G11" s="312">
        <f t="shared" ref="G11:H11" si="0">G12+G13+G14+G15+G16</f>
        <v>17051.100000000002</v>
      </c>
      <c r="H11" s="312">
        <f t="shared" si="0"/>
        <v>17051.100000000002</v>
      </c>
      <c r="I11" s="312">
        <f>D11+E11+F11+G11+H11</f>
        <v>110079.30000000002</v>
      </c>
    </row>
    <row r="12" spans="1:9" s="192" customFormat="1" ht="39" customHeight="1">
      <c r="A12" s="305"/>
      <c r="B12" s="284"/>
      <c r="C12" s="218" t="s">
        <v>425</v>
      </c>
      <c r="D12" s="225">
        <f>D18+D60+D72+D108+D126+D144+D186</f>
        <v>27943.899999999998</v>
      </c>
      <c r="E12" s="225">
        <f>E18+E60+E72+E108+E126+E186+E144</f>
        <v>21676.9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</v>
      </c>
    </row>
    <row r="13" spans="1:9" s="192" customFormat="1" ht="52.5" customHeight="1">
      <c r="A13" s="305"/>
      <c r="B13" s="284"/>
      <c r="C13" s="218" t="s">
        <v>426</v>
      </c>
      <c r="D13" s="313">
        <f>D19+D73+D145</f>
        <v>1224.7</v>
      </c>
      <c r="E13" s="225">
        <f>E19+E61+E73+E109+E127+E145+E187</f>
        <v>3938.2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5162.8999999999996</v>
      </c>
    </row>
    <row r="14" spans="1:9" s="192" customFormat="1" ht="61.5" customHeight="1">
      <c r="A14" s="305"/>
      <c r="B14" s="284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05"/>
      <c r="B15" s="284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05"/>
      <c r="B16" s="284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60" t="s">
        <v>471</v>
      </c>
      <c r="B17" s="257" t="s">
        <v>441</v>
      </c>
      <c r="C17" s="215" t="s">
        <v>424</v>
      </c>
      <c r="D17" s="314">
        <f>D18+D19+D20+D21+D22</f>
        <v>13881.600000000002</v>
      </c>
      <c r="E17" s="314">
        <f>E18+E19+E20+E21+E22</f>
        <v>15074.600000000002</v>
      </c>
      <c r="F17" s="314">
        <f t="shared" ref="F17:H17" si="2">F18+F19+F20+F21+F22</f>
        <v>15487.2</v>
      </c>
      <c r="G17" s="314">
        <f t="shared" si="2"/>
        <v>15197.2</v>
      </c>
      <c r="H17" s="314">
        <f t="shared" si="2"/>
        <v>15197.2</v>
      </c>
      <c r="I17" s="315">
        <f t="shared" si="1"/>
        <v>74837.8</v>
      </c>
    </row>
    <row r="18" spans="1:9" s="201" customFormat="1" ht="20.25" customHeight="1">
      <c r="A18" s="261"/>
      <c r="B18" s="258"/>
      <c r="C18" s="200" t="s">
        <v>430</v>
      </c>
      <c r="D18" s="316">
        <f>D24+D30+D36+D42+D54</f>
        <v>12828.6</v>
      </c>
      <c r="E18" s="316">
        <f>E24+E36+E54+E30</f>
        <v>14825.7</v>
      </c>
      <c r="F18" s="316">
        <f>F24+F36+F54+F30</f>
        <v>15214.5</v>
      </c>
      <c r="G18" s="316">
        <f>G24+G36+G54+G30</f>
        <v>14914.5</v>
      </c>
      <c r="H18" s="316">
        <f>H24+H36+H54+H30</f>
        <v>14914.5</v>
      </c>
      <c r="I18" s="317">
        <f t="shared" si="1"/>
        <v>72697.8</v>
      </c>
    </row>
    <row r="19" spans="1:9" s="201" customFormat="1" ht="17.25" customHeight="1">
      <c r="A19" s="261"/>
      <c r="B19" s="258"/>
      <c r="C19" s="200" t="s">
        <v>431</v>
      </c>
      <c r="D19" s="316">
        <f>D25+D31+D37+D43+D55</f>
        <v>842.2</v>
      </c>
      <c r="E19" s="316">
        <f t="shared" ref="E19:H21" si="3">E25+E31+E37+E43+E55</f>
        <v>0</v>
      </c>
      <c r="F19" s="316">
        <f t="shared" si="3"/>
        <v>0</v>
      </c>
      <c r="G19" s="316">
        <f t="shared" si="3"/>
        <v>0</v>
      </c>
      <c r="H19" s="316">
        <f t="shared" si="3"/>
        <v>0</v>
      </c>
      <c r="I19" s="317">
        <f t="shared" si="1"/>
        <v>842.2</v>
      </c>
    </row>
    <row r="20" spans="1:9" s="201" customFormat="1" ht="15.75" customHeight="1">
      <c r="A20" s="261"/>
      <c r="B20" s="258"/>
      <c r="C20" s="200" t="s">
        <v>432</v>
      </c>
      <c r="D20" s="316">
        <f>D26+D32+D38+D44+D56</f>
        <v>0.7</v>
      </c>
      <c r="E20" s="316">
        <f t="shared" si="3"/>
        <v>0.7</v>
      </c>
      <c r="F20" s="316">
        <f t="shared" si="3"/>
        <v>0.7</v>
      </c>
      <c r="G20" s="316">
        <f t="shared" si="3"/>
        <v>0.7</v>
      </c>
      <c r="H20" s="316">
        <f t="shared" si="3"/>
        <v>0.7</v>
      </c>
      <c r="I20" s="317">
        <f t="shared" si="1"/>
        <v>3.5</v>
      </c>
    </row>
    <row r="21" spans="1:9" s="201" customFormat="1" ht="17.25" customHeight="1">
      <c r="A21" s="261"/>
      <c r="B21" s="258"/>
      <c r="C21" s="200" t="s">
        <v>433</v>
      </c>
      <c r="D21" s="316">
        <f>D27+D33+D39+D45+D57</f>
        <v>210.1</v>
      </c>
      <c r="E21" s="316">
        <f t="shared" si="3"/>
        <v>248.2</v>
      </c>
      <c r="F21" s="316">
        <f t="shared" si="3"/>
        <v>272</v>
      </c>
      <c r="G21" s="316">
        <f t="shared" si="3"/>
        <v>282</v>
      </c>
      <c r="H21" s="316">
        <f t="shared" si="3"/>
        <v>282</v>
      </c>
      <c r="I21" s="317">
        <f t="shared" si="1"/>
        <v>1294.3</v>
      </c>
    </row>
    <row r="22" spans="1:9" s="201" customFormat="1" ht="15" customHeight="1">
      <c r="A22" s="262"/>
      <c r="B22" s="259"/>
      <c r="C22" s="200" t="s">
        <v>434</v>
      </c>
      <c r="D22" s="316">
        <f>D28+D34+D40+D46+D58</f>
        <v>0</v>
      </c>
      <c r="E22" s="316">
        <v>0</v>
      </c>
      <c r="F22" s="316">
        <v>0</v>
      </c>
      <c r="G22" s="316">
        <v>0</v>
      </c>
      <c r="H22" s="316">
        <v>0</v>
      </c>
      <c r="I22" s="317">
        <f t="shared" si="1"/>
        <v>0</v>
      </c>
    </row>
    <row r="23" spans="1:9" s="202" customFormat="1" ht="19.5" customHeight="1">
      <c r="A23" s="273" t="s">
        <v>450</v>
      </c>
      <c r="B23" s="267" t="s">
        <v>441</v>
      </c>
      <c r="C23" s="221" t="s">
        <v>424</v>
      </c>
      <c r="D23" s="318">
        <f>D24+D25+D26+D27+D28</f>
        <v>7533.8</v>
      </c>
      <c r="E23" s="318">
        <f>E24+E25+E26+E27+E28</f>
        <v>6730.0999999999995</v>
      </c>
      <c r="F23" s="318">
        <f t="shared" ref="F23:H23" si="4">F24+F25+F26+F27+F28</f>
        <v>7129.4</v>
      </c>
      <c r="G23" s="318">
        <f t="shared" si="4"/>
        <v>6839.4</v>
      </c>
      <c r="H23" s="318">
        <f t="shared" si="4"/>
        <v>6839.4</v>
      </c>
      <c r="I23" s="312">
        <f t="shared" si="1"/>
        <v>35072.1</v>
      </c>
    </row>
    <row r="24" spans="1:9" s="202" customFormat="1" ht="18" customHeight="1">
      <c r="A24" s="274"/>
      <c r="B24" s="268"/>
      <c r="C24" s="221" t="s">
        <v>430</v>
      </c>
      <c r="D24" s="319">
        <v>7217.3</v>
      </c>
      <c r="E24" s="225">
        <v>6481.2</v>
      </c>
      <c r="F24" s="225">
        <v>6856.7</v>
      </c>
      <c r="G24" s="225">
        <v>6556.7</v>
      </c>
      <c r="H24" s="225">
        <v>6556.7</v>
      </c>
      <c r="I24" s="225">
        <f>D24+E24+F24+G24+H24</f>
        <v>33668.6</v>
      </c>
    </row>
    <row r="25" spans="1:9" s="202" customFormat="1" ht="15.75" customHeight="1">
      <c r="A25" s="274"/>
      <c r="B25" s="268"/>
      <c r="C25" s="221" t="s">
        <v>431</v>
      </c>
      <c r="D25" s="32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274"/>
      <c r="B26" s="268"/>
      <c r="C26" s="221" t="s">
        <v>432</v>
      </c>
      <c r="D26" s="32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274"/>
      <c r="B27" s="268"/>
      <c r="C27" s="221" t="s">
        <v>433</v>
      </c>
      <c r="D27" s="32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275"/>
      <c r="B28" s="269"/>
      <c r="C28" s="221" t="s">
        <v>434</v>
      </c>
      <c r="D28" s="31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06" t="s">
        <v>451</v>
      </c>
      <c r="B29" s="284" t="s">
        <v>441</v>
      </c>
      <c r="C29" s="220" t="s">
        <v>424</v>
      </c>
      <c r="D29" s="318">
        <f>D30</f>
        <v>0.5</v>
      </c>
      <c r="E29" s="312">
        <f>E30</f>
        <v>2</v>
      </c>
      <c r="F29" s="312">
        <f>F30</f>
        <v>2</v>
      </c>
      <c r="G29" s="312">
        <f>G30</f>
        <v>2</v>
      </c>
      <c r="H29" s="312">
        <f>H30</f>
        <v>2</v>
      </c>
      <c r="I29" s="312">
        <f t="shared" si="1"/>
        <v>8.5</v>
      </c>
    </row>
    <row r="30" spans="1:9" s="201" customFormat="1" ht="15.75" customHeight="1">
      <c r="A30" s="306"/>
      <c r="B30" s="284"/>
      <c r="C30" s="194" t="s">
        <v>430</v>
      </c>
      <c r="D30" s="31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06"/>
      <c r="B31" s="284"/>
      <c r="C31" s="194" t="s">
        <v>431</v>
      </c>
      <c r="D31" s="31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06"/>
      <c r="B32" s="284"/>
      <c r="C32" s="194" t="s">
        <v>432</v>
      </c>
      <c r="D32" s="31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06"/>
      <c r="B33" s="284"/>
      <c r="C33" s="194" t="s">
        <v>433</v>
      </c>
      <c r="D33" s="31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06"/>
      <c r="B34" s="284"/>
      <c r="C34" s="194" t="s">
        <v>434</v>
      </c>
      <c r="D34" s="31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08" t="s">
        <v>452</v>
      </c>
      <c r="B35" s="284" t="s">
        <v>441</v>
      </c>
      <c r="C35" s="220" t="s">
        <v>424</v>
      </c>
      <c r="D35" s="318">
        <f>D36+D37+D38+D39+D40</f>
        <v>540.5</v>
      </c>
      <c r="E35" s="312">
        <f>E36+E37+E38+E39+E40</f>
        <v>663.4</v>
      </c>
      <c r="F35" s="312">
        <f>F36+F37+F38+F39+F40</f>
        <v>676.7</v>
      </c>
      <c r="G35" s="312">
        <f>G36+G37+G38+G39+G40</f>
        <v>676.7</v>
      </c>
      <c r="H35" s="312">
        <f>H36+H37+H38+H39+H40</f>
        <v>676.7</v>
      </c>
      <c r="I35" s="312">
        <f t="shared" si="1"/>
        <v>3234</v>
      </c>
    </row>
    <row r="36" spans="1:9" s="202" customFormat="1" ht="17.25" customHeight="1">
      <c r="A36" s="308"/>
      <c r="B36" s="284"/>
      <c r="C36" s="194" t="s">
        <v>430</v>
      </c>
      <c r="D36" s="313">
        <v>540.5</v>
      </c>
      <c r="E36" s="225">
        <v>663.4</v>
      </c>
      <c r="F36" s="225">
        <v>676.7</v>
      </c>
      <c r="G36" s="225">
        <v>676.7</v>
      </c>
      <c r="H36" s="225">
        <v>676.7</v>
      </c>
      <c r="I36" s="225">
        <f t="shared" si="1"/>
        <v>3234</v>
      </c>
    </row>
    <row r="37" spans="1:9" s="202" customFormat="1" ht="18" customHeight="1">
      <c r="A37" s="308"/>
      <c r="B37" s="284"/>
      <c r="C37" s="194" t="s">
        <v>431</v>
      </c>
      <c r="D37" s="31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08"/>
      <c r="B38" s="284"/>
      <c r="C38" s="194" t="s">
        <v>432</v>
      </c>
      <c r="D38" s="31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08"/>
      <c r="B39" s="284"/>
      <c r="C39" s="194" t="s">
        <v>433</v>
      </c>
      <c r="D39" s="31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08"/>
      <c r="B40" s="284"/>
      <c r="C40" s="194" t="s">
        <v>434</v>
      </c>
      <c r="D40" s="31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273" t="s">
        <v>453</v>
      </c>
      <c r="B41" s="267" t="s">
        <v>441</v>
      </c>
      <c r="C41" s="220" t="s">
        <v>424</v>
      </c>
      <c r="D41" s="318">
        <f>D42</f>
        <v>0</v>
      </c>
      <c r="E41" s="312">
        <v>0</v>
      </c>
      <c r="F41" s="312">
        <f>F42</f>
        <v>0</v>
      </c>
      <c r="G41" s="312">
        <f>G42</f>
        <v>0</v>
      </c>
      <c r="H41" s="312">
        <f>H42</f>
        <v>0</v>
      </c>
      <c r="I41" s="312">
        <f t="shared" si="1"/>
        <v>0</v>
      </c>
    </row>
    <row r="42" spans="1:9" s="202" customFormat="1" ht="18" customHeight="1">
      <c r="A42" s="274"/>
      <c r="B42" s="268"/>
      <c r="C42" s="194" t="s">
        <v>430</v>
      </c>
      <c r="D42" s="31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274"/>
      <c r="B43" s="268"/>
      <c r="C43" s="194" t="s">
        <v>431</v>
      </c>
      <c r="D43" s="31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274"/>
      <c r="B44" s="268"/>
      <c r="C44" s="194" t="s">
        <v>432</v>
      </c>
      <c r="D44" s="31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274"/>
      <c r="B45" s="268"/>
      <c r="C45" s="194" t="s">
        <v>433</v>
      </c>
      <c r="D45" s="31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275"/>
      <c r="B46" s="269"/>
      <c r="C46" s="194" t="s">
        <v>434</v>
      </c>
      <c r="D46" s="31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09" t="s">
        <v>454</v>
      </c>
      <c r="B47" s="267" t="s">
        <v>441</v>
      </c>
      <c r="C47" s="220" t="s">
        <v>424</v>
      </c>
      <c r="D47" s="318">
        <v>0</v>
      </c>
      <c r="E47" s="318">
        <f>E48+E49+E50+E51+E52</f>
        <v>0</v>
      </c>
      <c r="F47" s="318">
        <f t="shared" ref="F47:H47" si="5">F48+F49+F50+F51+F52</f>
        <v>0</v>
      </c>
      <c r="G47" s="318">
        <f t="shared" si="5"/>
        <v>0</v>
      </c>
      <c r="H47" s="318">
        <f t="shared" si="5"/>
        <v>0</v>
      </c>
      <c r="I47" s="312">
        <f t="shared" ref="I47:I110" si="6">D47+E47+F47+G47+H47</f>
        <v>0</v>
      </c>
    </row>
    <row r="48" spans="1:9" s="202" customFormat="1" ht="23.25" customHeight="1">
      <c r="A48" s="310"/>
      <c r="B48" s="282"/>
      <c r="C48" s="194" t="s">
        <v>430</v>
      </c>
      <c r="D48" s="31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10"/>
      <c r="B49" s="282"/>
      <c r="C49" s="194" t="s">
        <v>431</v>
      </c>
      <c r="D49" s="31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10"/>
      <c r="B50" s="282"/>
      <c r="C50" s="194" t="s">
        <v>432</v>
      </c>
      <c r="D50" s="31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10"/>
      <c r="B51" s="282"/>
      <c r="C51" s="194" t="s">
        <v>433</v>
      </c>
      <c r="D51" s="31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11"/>
      <c r="B52" s="283"/>
      <c r="C52" s="194" t="s">
        <v>434</v>
      </c>
      <c r="D52" s="31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273" t="s">
        <v>456</v>
      </c>
      <c r="B53" s="284" t="s">
        <v>441</v>
      </c>
      <c r="C53" s="219" t="s">
        <v>424</v>
      </c>
      <c r="D53" s="318">
        <f>D54 +D55</f>
        <v>5806.8</v>
      </c>
      <c r="E53" s="321">
        <f>E54+E55+E56+E57+E58</f>
        <v>7679.1</v>
      </c>
      <c r="F53" s="312">
        <f t="shared" ref="F53:H53" si="7">F54+F55+F56+F57+F58</f>
        <v>7679.1</v>
      </c>
      <c r="G53" s="312">
        <f t="shared" si="7"/>
        <v>7679.1</v>
      </c>
      <c r="H53" s="312">
        <f t="shared" si="7"/>
        <v>7679.1</v>
      </c>
      <c r="I53" s="312">
        <f t="shared" si="6"/>
        <v>36523.199999999997</v>
      </c>
    </row>
    <row r="54" spans="1:9" s="202" customFormat="1" ht="15.75" customHeight="1">
      <c r="A54" s="274"/>
      <c r="B54" s="284"/>
      <c r="C54" s="211" t="s">
        <v>430</v>
      </c>
      <c r="D54" s="320">
        <v>5070.3</v>
      </c>
      <c r="E54" s="32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274"/>
      <c r="B55" s="284"/>
      <c r="C55" s="211" t="s">
        <v>431</v>
      </c>
      <c r="D55" s="320">
        <v>736.5</v>
      </c>
      <c r="E55" s="32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274"/>
      <c r="B56" s="284"/>
      <c r="C56" s="211" t="s">
        <v>432</v>
      </c>
      <c r="D56" s="313">
        <v>0</v>
      </c>
      <c r="E56" s="32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274"/>
      <c r="B57" s="284"/>
      <c r="C57" s="194" t="s">
        <v>433</v>
      </c>
      <c r="D57" s="31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275"/>
      <c r="B58" s="284"/>
      <c r="C58" s="194" t="s">
        <v>434</v>
      </c>
      <c r="D58" s="31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297" t="s">
        <v>472</v>
      </c>
      <c r="B59" s="285" t="s">
        <v>441</v>
      </c>
      <c r="C59" s="224" t="s">
        <v>424</v>
      </c>
      <c r="D59" s="314">
        <f>D60</f>
        <v>3.6</v>
      </c>
      <c r="E59" s="314">
        <f>E60+E61+E62+E63+E64</f>
        <v>8</v>
      </c>
      <c r="F59" s="314">
        <f t="shared" ref="F59:H59" si="8">F60+F61+F62+F63+F64</f>
        <v>3.6</v>
      </c>
      <c r="G59" s="314">
        <f t="shared" si="8"/>
        <v>3.6</v>
      </c>
      <c r="H59" s="314">
        <f t="shared" si="8"/>
        <v>3.6</v>
      </c>
      <c r="I59" s="315">
        <f t="shared" si="6"/>
        <v>22.400000000000002</v>
      </c>
    </row>
    <row r="60" spans="1:9" s="206" customFormat="1" ht="18" customHeight="1">
      <c r="A60" s="298"/>
      <c r="B60" s="285"/>
      <c r="C60" s="224" t="s">
        <v>430</v>
      </c>
      <c r="D60" s="314">
        <f>D65</f>
        <v>3.6</v>
      </c>
      <c r="E60" s="314">
        <f>E65</f>
        <v>8</v>
      </c>
      <c r="F60" s="314">
        <f t="shared" ref="F60:H60" si="9">F65</f>
        <v>3.6</v>
      </c>
      <c r="G60" s="314">
        <f t="shared" si="9"/>
        <v>3.6</v>
      </c>
      <c r="H60" s="314">
        <f t="shared" si="9"/>
        <v>3.6</v>
      </c>
      <c r="I60" s="315">
        <f t="shared" si="6"/>
        <v>22.400000000000002</v>
      </c>
    </row>
    <row r="61" spans="1:9" s="206" customFormat="1">
      <c r="A61" s="298"/>
      <c r="B61" s="285"/>
      <c r="C61" s="224" t="s">
        <v>431</v>
      </c>
      <c r="D61" s="314">
        <v>0</v>
      </c>
      <c r="E61" s="314">
        <v>0</v>
      </c>
      <c r="F61" s="314">
        <v>0</v>
      </c>
      <c r="G61" s="314">
        <v>0</v>
      </c>
      <c r="H61" s="314">
        <v>0</v>
      </c>
      <c r="I61" s="315">
        <f t="shared" si="6"/>
        <v>0</v>
      </c>
    </row>
    <row r="62" spans="1:9" s="206" customFormat="1">
      <c r="A62" s="298"/>
      <c r="B62" s="285"/>
      <c r="C62" s="224" t="s">
        <v>432</v>
      </c>
      <c r="D62" s="314">
        <v>0</v>
      </c>
      <c r="E62" s="314">
        <v>0</v>
      </c>
      <c r="F62" s="314">
        <v>0</v>
      </c>
      <c r="G62" s="314">
        <v>0</v>
      </c>
      <c r="H62" s="314">
        <v>0</v>
      </c>
      <c r="I62" s="315">
        <f t="shared" si="6"/>
        <v>0</v>
      </c>
    </row>
    <row r="63" spans="1:9" s="206" customFormat="1">
      <c r="A63" s="298"/>
      <c r="B63" s="285"/>
      <c r="C63" s="224" t="s">
        <v>433</v>
      </c>
      <c r="D63" s="314">
        <v>0</v>
      </c>
      <c r="E63" s="314">
        <v>0</v>
      </c>
      <c r="F63" s="314">
        <v>0</v>
      </c>
      <c r="G63" s="314">
        <v>0</v>
      </c>
      <c r="H63" s="314">
        <v>0</v>
      </c>
      <c r="I63" s="315">
        <f t="shared" si="6"/>
        <v>0</v>
      </c>
    </row>
    <row r="64" spans="1:9" s="206" customFormat="1">
      <c r="A64" s="299"/>
      <c r="B64" s="285"/>
      <c r="C64" s="224" t="s">
        <v>434</v>
      </c>
      <c r="D64" s="314">
        <v>0</v>
      </c>
      <c r="E64" s="314">
        <v>0</v>
      </c>
      <c r="F64" s="314">
        <v>0</v>
      </c>
      <c r="G64" s="314">
        <v>0</v>
      </c>
      <c r="H64" s="314">
        <v>0</v>
      </c>
      <c r="I64" s="315">
        <f t="shared" si="6"/>
        <v>0</v>
      </c>
    </row>
    <row r="65" spans="1:9" s="202" customFormat="1" ht="19.5" customHeight="1">
      <c r="A65" s="303" t="s">
        <v>455</v>
      </c>
      <c r="B65" s="284" t="s">
        <v>441</v>
      </c>
      <c r="C65" s="220" t="s">
        <v>424</v>
      </c>
      <c r="D65" s="318">
        <f>D66</f>
        <v>3.6</v>
      </c>
      <c r="E65" s="312">
        <f>E66</f>
        <v>8</v>
      </c>
      <c r="F65" s="312">
        <f>F66</f>
        <v>3.6</v>
      </c>
      <c r="G65" s="312">
        <f>G66</f>
        <v>3.6</v>
      </c>
      <c r="H65" s="312">
        <f>H66</f>
        <v>3.6</v>
      </c>
      <c r="I65" s="312">
        <f t="shared" si="6"/>
        <v>22.400000000000002</v>
      </c>
    </row>
    <row r="66" spans="1:9" s="206" customFormat="1">
      <c r="A66" s="303"/>
      <c r="B66" s="284"/>
      <c r="C66" s="194" t="s">
        <v>430</v>
      </c>
      <c r="D66" s="313">
        <v>3.6</v>
      </c>
      <c r="E66" s="225">
        <v>8</v>
      </c>
      <c r="F66" s="225">
        <v>3.6</v>
      </c>
      <c r="G66" s="225">
        <v>3.6</v>
      </c>
      <c r="H66" s="225">
        <v>3.6</v>
      </c>
      <c r="I66" s="225">
        <f t="shared" si="6"/>
        <v>22.400000000000002</v>
      </c>
    </row>
    <row r="67" spans="1:9" s="202" customFormat="1">
      <c r="A67" s="303"/>
      <c r="B67" s="284"/>
      <c r="C67" s="194" t="s">
        <v>431</v>
      </c>
      <c r="D67" s="31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03"/>
      <c r="B68" s="284"/>
      <c r="C68" s="194" t="s">
        <v>432</v>
      </c>
      <c r="D68" s="31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03"/>
      <c r="B69" s="284"/>
      <c r="C69" s="194" t="s">
        <v>433</v>
      </c>
      <c r="D69" s="31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03"/>
      <c r="B70" s="284"/>
      <c r="C70" s="194" t="s">
        <v>434</v>
      </c>
      <c r="D70" s="31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297" t="s">
        <v>473</v>
      </c>
      <c r="B71" s="285" t="s">
        <v>441</v>
      </c>
      <c r="C71" s="224" t="s">
        <v>424</v>
      </c>
      <c r="D71" s="314">
        <f>D72+D73+D74+D75+D76</f>
        <v>6651.0999999999995</v>
      </c>
      <c r="E71" s="314">
        <f>E72+E73+E74</f>
        <v>3084.9</v>
      </c>
      <c r="F71" s="314">
        <f>F72+F73+F74+F75+F76</f>
        <v>0</v>
      </c>
      <c r="G71" s="314">
        <f>G72+G73+G74+G75+G76</f>
        <v>0</v>
      </c>
      <c r="H71" s="314">
        <f>H72+H73+H74+H75+H76</f>
        <v>0</v>
      </c>
      <c r="I71" s="315">
        <f t="shared" si="6"/>
        <v>9736</v>
      </c>
    </row>
    <row r="72" spans="1:9" s="206" customFormat="1" ht="17.25" customHeight="1">
      <c r="A72" s="298"/>
      <c r="B72" s="285"/>
      <c r="C72" s="224" t="s">
        <v>430</v>
      </c>
      <c r="D72" s="314">
        <f>D78+D84+D90+D96+D102</f>
        <v>6209.4</v>
      </c>
      <c r="E72" s="314">
        <f>E78+E84+E90+E96+E102</f>
        <v>78</v>
      </c>
      <c r="F72" s="314">
        <f>F78+F84+F90+F96</f>
        <v>0</v>
      </c>
      <c r="G72" s="314">
        <f t="shared" ref="G72:H72" si="10">G78+G84+G90+G96</f>
        <v>0</v>
      </c>
      <c r="H72" s="314">
        <f t="shared" si="10"/>
        <v>0</v>
      </c>
      <c r="I72" s="315">
        <f t="shared" si="6"/>
        <v>6287.4</v>
      </c>
    </row>
    <row r="73" spans="1:9" s="206" customFormat="1">
      <c r="A73" s="298"/>
      <c r="B73" s="285"/>
      <c r="C73" s="224" t="s">
        <v>431</v>
      </c>
      <c r="D73" s="314">
        <f>D79+D85+D91+D97+D103</f>
        <v>54.8</v>
      </c>
      <c r="E73" s="314">
        <f>E79+E85+E91+E97+E103</f>
        <v>3006.9</v>
      </c>
      <c r="F73" s="314">
        <v>0</v>
      </c>
      <c r="G73" s="314">
        <v>0</v>
      </c>
      <c r="H73" s="314">
        <v>0</v>
      </c>
      <c r="I73" s="315">
        <f t="shared" si="6"/>
        <v>3061.7000000000003</v>
      </c>
    </row>
    <row r="74" spans="1:9" s="206" customFormat="1">
      <c r="A74" s="298"/>
      <c r="B74" s="285"/>
      <c r="C74" s="224" t="s">
        <v>432</v>
      </c>
      <c r="D74" s="314">
        <f>D80+D86+D92+D98</f>
        <v>386.9</v>
      </c>
      <c r="E74" s="314">
        <f>E80+E86+E92+E98+E104</f>
        <v>0</v>
      </c>
      <c r="F74" s="314">
        <f>F80+F86+F92+F98</f>
        <v>0</v>
      </c>
      <c r="G74" s="314">
        <f t="shared" ref="G74:H74" si="11">G80+G86+G92+G98</f>
        <v>0</v>
      </c>
      <c r="H74" s="314">
        <f t="shared" si="11"/>
        <v>0</v>
      </c>
      <c r="I74" s="315">
        <f t="shared" si="6"/>
        <v>386.9</v>
      </c>
    </row>
    <row r="75" spans="1:9" s="206" customFormat="1">
      <c r="A75" s="298"/>
      <c r="B75" s="285"/>
      <c r="C75" s="224" t="s">
        <v>433</v>
      </c>
      <c r="D75" s="314">
        <v>0</v>
      </c>
      <c r="E75" s="314">
        <v>0</v>
      </c>
      <c r="F75" s="314">
        <v>0</v>
      </c>
      <c r="G75" s="314">
        <v>0</v>
      </c>
      <c r="H75" s="314">
        <v>0</v>
      </c>
      <c r="I75" s="315">
        <f t="shared" si="6"/>
        <v>0</v>
      </c>
    </row>
    <row r="76" spans="1:9" s="206" customFormat="1">
      <c r="A76" s="299"/>
      <c r="B76" s="285"/>
      <c r="C76" s="224" t="s">
        <v>434</v>
      </c>
      <c r="D76" s="314">
        <v>0</v>
      </c>
      <c r="E76" s="314">
        <f>E82+E88+E94+E100+E106</f>
        <v>0</v>
      </c>
      <c r="F76" s="314">
        <v>0</v>
      </c>
      <c r="G76" s="314">
        <v>0</v>
      </c>
      <c r="H76" s="314">
        <v>0</v>
      </c>
      <c r="I76" s="315">
        <f t="shared" si="6"/>
        <v>0</v>
      </c>
    </row>
    <row r="77" spans="1:9" s="202" customFormat="1" ht="15.6" customHeight="1">
      <c r="A77" s="273" t="s">
        <v>470</v>
      </c>
      <c r="B77" s="284" t="s">
        <v>441</v>
      </c>
      <c r="C77" s="220" t="s">
        <v>424</v>
      </c>
      <c r="D77" s="318">
        <f>D78+D79+D80+D81+D82</f>
        <v>5908.8</v>
      </c>
      <c r="E77" s="312">
        <f>E78+E79+E80+E81+E82</f>
        <v>2695.2000000000003</v>
      </c>
      <c r="F77" s="312">
        <f>F78+F79+F80+F81+F82</f>
        <v>0</v>
      </c>
      <c r="G77" s="312">
        <f>G78+G79+G80+G81+G82</f>
        <v>0</v>
      </c>
      <c r="H77" s="312">
        <f>H78+H79+H80+H81+H82</f>
        <v>0</v>
      </c>
      <c r="I77" s="312">
        <f t="shared" si="6"/>
        <v>8604</v>
      </c>
    </row>
    <row r="78" spans="1:9" s="202" customFormat="1" ht="16.7" customHeight="1">
      <c r="A78" s="274"/>
      <c r="B78" s="284"/>
      <c r="C78" s="194" t="s">
        <v>430</v>
      </c>
      <c r="D78" s="32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274"/>
      <c r="B79" s="284"/>
      <c r="C79" s="194" t="s">
        <v>431</v>
      </c>
      <c r="D79" s="313">
        <v>0</v>
      </c>
      <c r="E79" s="225">
        <v>2666.4</v>
      </c>
      <c r="F79" s="225">
        <v>0</v>
      </c>
      <c r="G79" s="225">
        <v>0</v>
      </c>
      <c r="H79" s="225">
        <v>0</v>
      </c>
      <c r="I79" s="225">
        <f t="shared" si="6"/>
        <v>2666.4</v>
      </c>
    </row>
    <row r="80" spans="1:9" s="202" customFormat="1">
      <c r="A80" s="274"/>
      <c r="B80" s="284"/>
      <c r="C80" s="194" t="s">
        <v>432</v>
      </c>
      <c r="D80" s="31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274"/>
      <c r="B81" s="284"/>
      <c r="C81" s="194" t="s">
        <v>433</v>
      </c>
      <c r="D81" s="31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275"/>
      <c r="B82" s="284"/>
      <c r="C82" s="194" t="s">
        <v>434</v>
      </c>
      <c r="D82" s="31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273" t="s">
        <v>469</v>
      </c>
      <c r="B83" s="284" t="s">
        <v>441</v>
      </c>
      <c r="C83" s="220" t="s">
        <v>424</v>
      </c>
      <c r="D83" s="318">
        <f>D84+D85+D86+D87+D88</f>
        <v>122</v>
      </c>
      <c r="E83" s="312">
        <f>E84+E85+E86+E87+E88</f>
        <v>38.700000000000003</v>
      </c>
      <c r="F83" s="312">
        <f>F84+F85+F86+F87+F88</f>
        <v>0</v>
      </c>
      <c r="G83" s="312">
        <f>G84+G85+G86+G87+G88</f>
        <v>0</v>
      </c>
      <c r="H83" s="312">
        <f>H84+H85+H86+H87+H88</f>
        <v>0</v>
      </c>
      <c r="I83" s="312">
        <f t="shared" si="6"/>
        <v>160.69999999999999</v>
      </c>
    </row>
    <row r="84" spans="1:9" s="202" customFormat="1" ht="17.25" customHeight="1">
      <c r="A84" s="274"/>
      <c r="B84" s="284"/>
      <c r="C84" s="194" t="s">
        <v>430</v>
      </c>
      <c r="D84" s="313">
        <v>122</v>
      </c>
      <c r="E84" s="225">
        <v>38.700000000000003</v>
      </c>
      <c r="F84" s="225">
        <v>0</v>
      </c>
      <c r="G84" s="225">
        <v>0</v>
      </c>
      <c r="H84" s="225">
        <v>0</v>
      </c>
      <c r="I84" s="225">
        <f t="shared" si="6"/>
        <v>160.69999999999999</v>
      </c>
    </row>
    <row r="85" spans="1:9" s="202" customFormat="1">
      <c r="A85" s="274"/>
      <c r="B85" s="284"/>
      <c r="C85" s="194" t="s">
        <v>431</v>
      </c>
      <c r="D85" s="31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274"/>
      <c r="B86" s="284"/>
      <c r="C86" s="194" t="s">
        <v>432</v>
      </c>
      <c r="D86" s="31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274"/>
      <c r="B87" s="284"/>
      <c r="C87" s="194" t="s">
        <v>433</v>
      </c>
      <c r="D87" s="31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275"/>
      <c r="B88" s="284"/>
      <c r="C88" s="194" t="s">
        <v>434</v>
      </c>
      <c r="D88" s="31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273" t="s">
        <v>468</v>
      </c>
      <c r="B89" s="284" t="s">
        <v>441</v>
      </c>
      <c r="C89" s="220" t="s">
        <v>424</v>
      </c>
      <c r="D89" s="318">
        <f>D90+D91+D92+D93+D94</f>
        <v>174.7</v>
      </c>
      <c r="E89" s="312">
        <f>E91+E90+E92+E93+E94</f>
        <v>351</v>
      </c>
      <c r="F89" s="312">
        <f>F90+F91+F92+F93+F94</f>
        <v>0</v>
      </c>
      <c r="G89" s="312">
        <f>G90+G91+G92+G93+G94</f>
        <v>0</v>
      </c>
      <c r="H89" s="312">
        <f>H90+H91+H92+H93+H94</f>
        <v>0</v>
      </c>
      <c r="I89" s="312">
        <f t="shared" si="6"/>
        <v>525.70000000000005</v>
      </c>
    </row>
    <row r="90" spans="1:9" s="202" customFormat="1" ht="15.6" customHeight="1">
      <c r="A90" s="274"/>
      <c r="B90" s="284"/>
      <c r="C90" s="194" t="s">
        <v>430</v>
      </c>
      <c r="D90" s="32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274"/>
      <c r="B91" s="284"/>
      <c r="C91" s="194" t="s">
        <v>431</v>
      </c>
      <c r="D91" s="313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274"/>
      <c r="B92" s="284"/>
      <c r="C92" s="194" t="s">
        <v>432</v>
      </c>
      <c r="D92" s="313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274"/>
      <c r="B93" s="284"/>
      <c r="C93" s="194" t="s">
        <v>433</v>
      </c>
      <c r="D93" s="31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275"/>
      <c r="B94" s="284"/>
      <c r="C94" s="194" t="s">
        <v>434</v>
      </c>
      <c r="D94" s="31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273" t="s">
        <v>467</v>
      </c>
      <c r="B95" s="267" t="s">
        <v>441</v>
      </c>
      <c r="C95" s="219" t="s">
        <v>424</v>
      </c>
      <c r="D95" s="318">
        <f>D96+D97+D98+D99</f>
        <v>390.79999999999995</v>
      </c>
      <c r="E95" s="312">
        <v>0</v>
      </c>
      <c r="F95" s="312">
        <v>0</v>
      </c>
      <c r="G95" s="312">
        <v>0</v>
      </c>
      <c r="H95" s="312">
        <v>0</v>
      </c>
      <c r="I95" s="312">
        <f t="shared" si="6"/>
        <v>390.79999999999995</v>
      </c>
    </row>
    <row r="96" spans="1:9" s="202" customFormat="1" ht="15.75" customHeight="1">
      <c r="A96" s="274"/>
      <c r="B96" s="268"/>
      <c r="C96" s="211" t="s">
        <v>430</v>
      </c>
      <c r="D96" s="32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274"/>
      <c r="B97" s="268"/>
      <c r="C97" s="211" t="s">
        <v>431</v>
      </c>
      <c r="D97" s="32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274"/>
      <c r="B98" s="268"/>
      <c r="C98" s="211" t="s">
        <v>432</v>
      </c>
      <c r="D98" s="32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274"/>
      <c r="B99" s="268"/>
      <c r="C99" s="194" t="s">
        <v>433</v>
      </c>
      <c r="D99" s="325">
        <v>0</v>
      </c>
      <c r="E99" s="32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275"/>
      <c r="B100" s="269"/>
      <c r="C100" s="194" t="s">
        <v>434</v>
      </c>
      <c r="D100" s="31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273" t="s">
        <v>466</v>
      </c>
      <c r="B101" s="267" t="s">
        <v>448</v>
      </c>
      <c r="C101" s="220" t="s">
        <v>424</v>
      </c>
      <c r="D101" s="318">
        <f>D102+D103+D104+D105+D106</f>
        <v>54.8</v>
      </c>
      <c r="E101" s="312">
        <v>0</v>
      </c>
      <c r="F101" s="312">
        <v>0</v>
      </c>
      <c r="G101" s="312">
        <v>0</v>
      </c>
      <c r="H101" s="312">
        <v>0</v>
      </c>
      <c r="I101" s="312">
        <f t="shared" si="6"/>
        <v>54.8</v>
      </c>
    </row>
    <row r="102" spans="1:9" s="202" customFormat="1" ht="15.6" customHeight="1">
      <c r="A102" s="274"/>
      <c r="B102" s="268"/>
      <c r="C102" s="194" t="s">
        <v>430</v>
      </c>
      <c r="D102" s="31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274"/>
      <c r="B103" s="268"/>
      <c r="C103" s="194" t="s">
        <v>431</v>
      </c>
      <c r="D103" s="32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274"/>
      <c r="B104" s="268"/>
      <c r="C104" s="194" t="s">
        <v>432</v>
      </c>
      <c r="D104" s="31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274"/>
      <c r="B105" s="268"/>
      <c r="C105" s="194" t="s">
        <v>433</v>
      </c>
      <c r="D105" s="31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275"/>
      <c r="B106" s="269"/>
      <c r="C106" s="194" t="s">
        <v>434</v>
      </c>
      <c r="D106" s="31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297" t="s">
        <v>474</v>
      </c>
      <c r="B107" s="257" t="s">
        <v>441</v>
      </c>
      <c r="C107" s="224" t="s">
        <v>424</v>
      </c>
      <c r="D107" s="314">
        <f t="shared" ref="D107:H107" si="12">D108+D109+D110+D111+D112</f>
        <v>90.5</v>
      </c>
      <c r="E107" s="314">
        <f t="shared" si="12"/>
        <v>2</v>
      </c>
      <c r="F107" s="314">
        <f t="shared" si="12"/>
        <v>0</v>
      </c>
      <c r="G107" s="314">
        <f t="shared" si="12"/>
        <v>0</v>
      </c>
      <c r="H107" s="314">
        <f t="shared" si="12"/>
        <v>0</v>
      </c>
      <c r="I107" s="315">
        <f t="shared" si="6"/>
        <v>92.5</v>
      </c>
    </row>
    <row r="108" spans="1:9" s="206" customFormat="1" ht="15" customHeight="1">
      <c r="A108" s="298"/>
      <c r="B108" s="258"/>
      <c r="C108" s="224" t="s">
        <v>430</v>
      </c>
      <c r="D108" s="314">
        <f>D114+D120</f>
        <v>90.5</v>
      </c>
      <c r="E108" s="314">
        <f>E114+E120</f>
        <v>0</v>
      </c>
      <c r="F108" s="314">
        <f t="shared" ref="F108:H112" si="13">F114+F120</f>
        <v>0</v>
      </c>
      <c r="G108" s="314">
        <f t="shared" si="13"/>
        <v>0</v>
      </c>
      <c r="H108" s="314">
        <f t="shared" si="13"/>
        <v>0</v>
      </c>
      <c r="I108" s="315">
        <f t="shared" si="6"/>
        <v>90.5</v>
      </c>
    </row>
    <row r="109" spans="1:9" s="206" customFormat="1" ht="14.25" customHeight="1">
      <c r="A109" s="298"/>
      <c r="B109" s="258"/>
      <c r="C109" s="224" t="s">
        <v>431</v>
      </c>
      <c r="D109" s="314">
        <v>0</v>
      </c>
      <c r="E109" s="314">
        <f>E115+E121</f>
        <v>2</v>
      </c>
      <c r="F109" s="314">
        <f t="shared" si="13"/>
        <v>0</v>
      </c>
      <c r="G109" s="314">
        <f t="shared" si="13"/>
        <v>0</v>
      </c>
      <c r="H109" s="314">
        <f t="shared" si="13"/>
        <v>0</v>
      </c>
      <c r="I109" s="315">
        <f t="shared" si="6"/>
        <v>2</v>
      </c>
    </row>
    <row r="110" spans="1:9" s="206" customFormat="1" ht="18" customHeight="1">
      <c r="A110" s="298"/>
      <c r="B110" s="258"/>
      <c r="C110" s="224" t="s">
        <v>432</v>
      </c>
      <c r="D110" s="314">
        <v>0</v>
      </c>
      <c r="E110" s="314">
        <f>E116+E122</f>
        <v>0</v>
      </c>
      <c r="F110" s="314">
        <f t="shared" si="13"/>
        <v>0</v>
      </c>
      <c r="G110" s="314">
        <f t="shared" si="13"/>
        <v>0</v>
      </c>
      <c r="H110" s="314">
        <f t="shared" si="13"/>
        <v>0</v>
      </c>
      <c r="I110" s="315">
        <f t="shared" si="6"/>
        <v>0</v>
      </c>
    </row>
    <row r="111" spans="1:9" s="206" customFormat="1">
      <c r="A111" s="298"/>
      <c r="B111" s="258"/>
      <c r="C111" s="224" t="s">
        <v>433</v>
      </c>
      <c r="D111" s="314">
        <v>0</v>
      </c>
      <c r="E111" s="314">
        <f>E117+E123</f>
        <v>0</v>
      </c>
      <c r="F111" s="314">
        <f t="shared" si="13"/>
        <v>0</v>
      </c>
      <c r="G111" s="314">
        <f t="shared" si="13"/>
        <v>0</v>
      </c>
      <c r="H111" s="314">
        <f t="shared" si="13"/>
        <v>0</v>
      </c>
      <c r="I111" s="315">
        <f t="shared" ref="I111:I174" si="14">D111+E111+F111+G111+H111</f>
        <v>0</v>
      </c>
    </row>
    <row r="112" spans="1:9" s="206" customFormat="1">
      <c r="A112" s="299"/>
      <c r="B112" s="259"/>
      <c r="C112" s="224" t="s">
        <v>434</v>
      </c>
      <c r="D112" s="314">
        <v>0</v>
      </c>
      <c r="E112" s="314">
        <f>E118+E124</f>
        <v>0</v>
      </c>
      <c r="F112" s="314">
        <f t="shared" si="13"/>
        <v>0</v>
      </c>
      <c r="G112" s="314">
        <f t="shared" si="13"/>
        <v>0</v>
      </c>
      <c r="H112" s="314">
        <f t="shared" si="13"/>
        <v>0</v>
      </c>
      <c r="I112" s="315">
        <f t="shared" si="14"/>
        <v>0</v>
      </c>
    </row>
    <row r="113" spans="1:9" s="206" customFormat="1" ht="15.6" customHeight="1">
      <c r="A113" s="273" t="s">
        <v>465</v>
      </c>
      <c r="B113" s="284" t="s">
        <v>441</v>
      </c>
      <c r="C113" s="215" t="s">
        <v>424</v>
      </c>
      <c r="D113" s="318">
        <f>D114+D115++D116+D117+D118</f>
        <v>90.5</v>
      </c>
      <c r="E113" s="318">
        <v>0</v>
      </c>
      <c r="F113" s="318">
        <f>F114</f>
        <v>0</v>
      </c>
      <c r="G113" s="318">
        <f>G114</f>
        <v>0</v>
      </c>
      <c r="H113" s="318">
        <f>H114</f>
        <v>0</v>
      </c>
      <c r="I113" s="312">
        <f t="shared" si="14"/>
        <v>90.5</v>
      </c>
    </row>
    <row r="114" spans="1:9" s="202" customFormat="1" ht="18.75" customHeight="1">
      <c r="A114" s="274"/>
      <c r="B114" s="284"/>
      <c r="C114" s="194" t="s">
        <v>430</v>
      </c>
      <c r="D114" s="32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274"/>
      <c r="B115" s="284"/>
      <c r="C115" s="194" t="s">
        <v>431</v>
      </c>
      <c r="D115" s="31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274"/>
      <c r="B116" s="284"/>
      <c r="C116" s="194" t="s">
        <v>432</v>
      </c>
      <c r="D116" s="31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274"/>
      <c r="B117" s="284"/>
      <c r="C117" s="194" t="s">
        <v>433</v>
      </c>
      <c r="D117" s="31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275"/>
      <c r="B118" s="284"/>
      <c r="C118" s="194" t="s">
        <v>434</v>
      </c>
      <c r="D118" s="31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00" t="s">
        <v>464</v>
      </c>
      <c r="B119" s="284" t="s">
        <v>441</v>
      </c>
      <c r="C119" s="220" t="s">
        <v>424</v>
      </c>
      <c r="D119" s="318">
        <f>D120+D121+D122+D123+D124</f>
        <v>0</v>
      </c>
      <c r="E119" s="312">
        <f>E120+E121+E122+E123+E124</f>
        <v>2</v>
      </c>
      <c r="F119" s="312">
        <f t="shared" ref="F119:H119" si="15">F120+F121+F122+F123+F124</f>
        <v>0</v>
      </c>
      <c r="G119" s="312">
        <f t="shared" si="15"/>
        <v>0</v>
      </c>
      <c r="H119" s="312">
        <f t="shared" si="15"/>
        <v>0</v>
      </c>
      <c r="I119" s="312">
        <f t="shared" si="14"/>
        <v>2</v>
      </c>
    </row>
    <row r="120" spans="1:9" s="202" customFormat="1" ht="14.65" customHeight="1">
      <c r="A120" s="301"/>
      <c r="B120" s="284"/>
      <c r="C120" s="194" t="s">
        <v>430</v>
      </c>
      <c r="D120" s="31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01"/>
      <c r="B121" s="284"/>
      <c r="C121" s="194" t="s">
        <v>431</v>
      </c>
      <c r="D121" s="31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01"/>
      <c r="B122" s="284"/>
      <c r="C122" s="194" t="s">
        <v>432</v>
      </c>
      <c r="D122" s="31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01"/>
      <c r="B123" s="284"/>
      <c r="C123" s="194" t="s">
        <v>433</v>
      </c>
      <c r="D123" s="31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02"/>
      <c r="B124" s="284"/>
      <c r="C124" s="194" t="s">
        <v>434</v>
      </c>
      <c r="D124" s="31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297" t="s">
        <v>475</v>
      </c>
      <c r="B125" s="285" t="s">
        <v>441</v>
      </c>
      <c r="C125" s="224" t="s">
        <v>424</v>
      </c>
      <c r="D125" s="314">
        <f t="shared" ref="D125:H125" si="16">D126+D127+D128+D129+D130</f>
        <v>0</v>
      </c>
      <c r="E125" s="314">
        <f t="shared" si="16"/>
        <v>0</v>
      </c>
      <c r="F125" s="314">
        <f t="shared" si="16"/>
        <v>0</v>
      </c>
      <c r="G125" s="314">
        <f t="shared" si="16"/>
        <v>0</v>
      </c>
      <c r="H125" s="314">
        <f t="shared" si="16"/>
        <v>0</v>
      </c>
      <c r="I125" s="315">
        <f t="shared" si="14"/>
        <v>0</v>
      </c>
    </row>
    <row r="126" spans="1:9" s="206" customFormat="1" ht="17.25" customHeight="1">
      <c r="A126" s="298"/>
      <c r="B126" s="285"/>
      <c r="C126" s="224" t="s">
        <v>430</v>
      </c>
      <c r="D126" s="314">
        <f t="shared" ref="D126:H130" si="17">D132+D138</f>
        <v>0</v>
      </c>
      <c r="E126" s="314">
        <f>E132+E138</f>
        <v>0</v>
      </c>
      <c r="F126" s="314">
        <f t="shared" ref="F126:H130" si="18">F132+F138</f>
        <v>0</v>
      </c>
      <c r="G126" s="314">
        <f t="shared" si="18"/>
        <v>0</v>
      </c>
      <c r="H126" s="314">
        <f t="shared" si="18"/>
        <v>0</v>
      </c>
      <c r="I126" s="315">
        <f t="shared" si="14"/>
        <v>0</v>
      </c>
    </row>
    <row r="127" spans="1:9" s="206" customFormat="1">
      <c r="A127" s="298"/>
      <c r="B127" s="285"/>
      <c r="C127" s="224" t="s">
        <v>431</v>
      </c>
      <c r="D127" s="314">
        <f t="shared" si="17"/>
        <v>0</v>
      </c>
      <c r="E127" s="314">
        <f>E133+E139</f>
        <v>0</v>
      </c>
      <c r="F127" s="314">
        <f t="shared" si="18"/>
        <v>0</v>
      </c>
      <c r="G127" s="314">
        <f t="shared" si="17"/>
        <v>0</v>
      </c>
      <c r="H127" s="314">
        <f t="shared" si="17"/>
        <v>0</v>
      </c>
      <c r="I127" s="315">
        <f t="shared" si="14"/>
        <v>0</v>
      </c>
    </row>
    <row r="128" spans="1:9" s="206" customFormat="1" ht="14.45" customHeight="1">
      <c r="A128" s="298"/>
      <c r="B128" s="285"/>
      <c r="C128" s="224" t="s">
        <v>432</v>
      </c>
      <c r="D128" s="314">
        <f t="shared" si="17"/>
        <v>0</v>
      </c>
      <c r="E128" s="314">
        <f>E134+E140</f>
        <v>0</v>
      </c>
      <c r="F128" s="314">
        <f t="shared" si="18"/>
        <v>0</v>
      </c>
      <c r="G128" s="314">
        <f t="shared" si="17"/>
        <v>0</v>
      </c>
      <c r="H128" s="314">
        <f t="shared" si="17"/>
        <v>0</v>
      </c>
      <c r="I128" s="315">
        <f t="shared" si="14"/>
        <v>0</v>
      </c>
    </row>
    <row r="129" spans="1:9" s="206" customFormat="1" ht="15" customHeight="1">
      <c r="A129" s="298"/>
      <c r="B129" s="285"/>
      <c r="C129" s="224" t="s">
        <v>433</v>
      </c>
      <c r="D129" s="314">
        <f t="shared" si="17"/>
        <v>0</v>
      </c>
      <c r="E129" s="314">
        <f t="shared" si="17"/>
        <v>0</v>
      </c>
      <c r="F129" s="314">
        <f t="shared" si="18"/>
        <v>0</v>
      </c>
      <c r="G129" s="314">
        <f t="shared" si="17"/>
        <v>0</v>
      </c>
      <c r="H129" s="314">
        <f t="shared" si="17"/>
        <v>0</v>
      </c>
      <c r="I129" s="315">
        <f t="shared" si="14"/>
        <v>0</v>
      </c>
    </row>
    <row r="130" spans="1:9" s="206" customFormat="1" ht="20.45" customHeight="1">
      <c r="A130" s="299"/>
      <c r="B130" s="285"/>
      <c r="C130" s="224" t="s">
        <v>434</v>
      </c>
      <c r="D130" s="314">
        <f t="shared" si="17"/>
        <v>0</v>
      </c>
      <c r="E130" s="314">
        <f t="shared" si="17"/>
        <v>0</v>
      </c>
      <c r="F130" s="314">
        <f t="shared" si="18"/>
        <v>0</v>
      </c>
      <c r="G130" s="314">
        <f t="shared" si="17"/>
        <v>0</v>
      </c>
      <c r="H130" s="314">
        <f t="shared" si="17"/>
        <v>0</v>
      </c>
      <c r="I130" s="315">
        <f t="shared" si="14"/>
        <v>0</v>
      </c>
    </row>
    <row r="131" spans="1:9" s="202" customFormat="1" ht="19.899999999999999" customHeight="1">
      <c r="A131" s="273" t="s">
        <v>463</v>
      </c>
      <c r="B131" s="284" t="s">
        <v>441</v>
      </c>
      <c r="C131" s="220" t="s">
        <v>424</v>
      </c>
      <c r="D131" s="318">
        <f>D132</f>
        <v>0</v>
      </c>
      <c r="E131" s="312">
        <f>E132+E133+E134+E135+E136</f>
        <v>0</v>
      </c>
      <c r="F131" s="312">
        <f t="shared" ref="F131:H131" si="19">F132+F133+F134+F135+F136</f>
        <v>0</v>
      </c>
      <c r="G131" s="312">
        <f t="shared" si="19"/>
        <v>0</v>
      </c>
      <c r="H131" s="312">
        <f t="shared" si="19"/>
        <v>0</v>
      </c>
      <c r="I131" s="312">
        <f t="shared" si="14"/>
        <v>0</v>
      </c>
    </row>
    <row r="132" spans="1:9" s="202" customFormat="1" ht="19.5" customHeight="1">
      <c r="A132" s="274"/>
      <c r="B132" s="284"/>
      <c r="C132" s="194" t="s">
        <v>430</v>
      </c>
      <c r="D132" s="31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274"/>
      <c r="B133" s="284"/>
      <c r="C133" s="194" t="s">
        <v>431</v>
      </c>
      <c r="D133" s="31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274"/>
      <c r="B134" s="284"/>
      <c r="C134" s="194" t="s">
        <v>432</v>
      </c>
      <c r="D134" s="31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274"/>
      <c r="B135" s="284"/>
      <c r="C135" s="194" t="s">
        <v>433</v>
      </c>
      <c r="D135" s="31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275"/>
      <c r="B136" s="284"/>
      <c r="C136" s="194" t="s">
        <v>434</v>
      </c>
      <c r="D136" s="31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273" t="s">
        <v>462</v>
      </c>
      <c r="B137" s="284" t="s">
        <v>441</v>
      </c>
      <c r="C137" s="220" t="s">
        <v>424</v>
      </c>
      <c r="D137" s="318">
        <f>D138</f>
        <v>0</v>
      </c>
      <c r="E137" s="312">
        <f>E138</f>
        <v>0</v>
      </c>
      <c r="F137" s="312">
        <f>F138</f>
        <v>0</v>
      </c>
      <c r="G137" s="312">
        <f>G138</f>
        <v>0</v>
      </c>
      <c r="H137" s="312">
        <f>H138</f>
        <v>0</v>
      </c>
      <c r="I137" s="312">
        <f t="shared" si="14"/>
        <v>0</v>
      </c>
    </row>
    <row r="138" spans="1:9" s="202" customFormat="1" ht="19.149999999999999" customHeight="1">
      <c r="A138" s="274"/>
      <c r="B138" s="284"/>
      <c r="C138" s="194" t="s">
        <v>430</v>
      </c>
      <c r="D138" s="31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274"/>
      <c r="B139" s="284"/>
      <c r="C139" s="194" t="s">
        <v>431</v>
      </c>
      <c r="D139" s="31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274"/>
      <c r="B140" s="284"/>
      <c r="C140" s="194" t="s">
        <v>432</v>
      </c>
      <c r="D140" s="31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274"/>
      <c r="B141" s="284"/>
      <c r="C141" s="194" t="s">
        <v>433</v>
      </c>
      <c r="D141" s="31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275"/>
      <c r="B142" s="284"/>
      <c r="C142" s="194" t="s">
        <v>434</v>
      </c>
      <c r="D142" s="31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297" t="s">
        <v>476</v>
      </c>
      <c r="B143" s="285" t="s">
        <v>457</v>
      </c>
      <c r="C143" s="224" t="s">
        <v>424</v>
      </c>
      <c r="D143" s="314">
        <f>D144+D145+D146+D147+D148</f>
        <v>9550.6</v>
      </c>
      <c r="E143" s="314">
        <f>E144+E145+E146+E147+E148</f>
        <v>9894</v>
      </c>
      <c r="F143" s="314">
        <f t="shared" ref="F143:H143" si="20">F144+F145+F146+F147+F148</f>
        <v>2245.3000000000002</v>
      </c>
      <c r="G143" s="314">
        <f t="shared" si="20"/>
        <v>1850.3000000000002</v>
      </c>
      <c r="H143" s="314">
        <f t="shared" si="20"/>
        <v>1850.3000000000002</v>
      </c>
      <c r="I143" s="315">
        <f t="shared" si="14"/>
        <v>25390.499999999996</v>
      </c>
    </row>
    <row r="144" spans="1:9" s="206" customFormat="1" ht="19.149999999999999" customHeight="1">
      <c r="A144" s="298"/>
      <c r="B144" s="285"/>
      <c r="C144" s="224" t="s">
        <v>430</v>
      </c>
      <c r="D144" s="314">
        <f>D150+D174</f>
        <v>8811.7999999999993</v>
      </c>
      <c r="E144" s="314">
        <f>E180+E174+E150</f>
        <v>6765.2</v>
      </c>
      <c r="F144" s="314">
        <f>F180+F174+F150+F156</f>
        <v>1845.3</v>
      </c>
      <c r="G144" s="314">
        <f t="shared" ref="G144:H144" si="21">G180+G174+G150+G156</f>
        <v>1450.3000000000002</v>
      </c>
      <c r="H144" s="314">
        <f t="shared" si="21"/>
        <v>1450.3000000000002</v>
      </c>
      <c r="I144" s="315">
        <f t="shared" si="14"/>
        <v>20322.899999999998</v>
      </c>
    </row>
    <row r="145" spans="1:10" s="206" customFormat="1">
      <c r="A145" s="298"/>
      <c r="B145" s="285"/>
      <c r="C145" s="224" t="s">
        <v>431</v>
      </c>
      <c r="D145" s="314">
        <f>D151</f>
        <v>327.7</v>
      </c>
      <c r="E145" s="314">
        <f t="shared" ref="E145:H145" si="22">E151+E175+E181</f>
        <v>929.3</v>
      </c>
      <c r="F145" s="314">
        <f t="shared" si="22"/>
        <v>0</v>
      </c>
      <c r="G145" s="314">
        <f t="shared" si="22"/>
        <v>0</v>
      </c>
      <c r="H145" s="314">
        <f t="shared" si="22"/>
        <v>0</v>
      </c>
      <c r="I145" s="315">
        <f t="shared" si="14"/>
        <v>1257</v>
      </c>
    </row>
    <row r="146" spans="1:10" s="206" customFormat="1">
      <c r="A146" s="298"/>
      <c r="B146" s="285"/>
      <c r="C146" s="224" t="s">
        <v>432</v>
      </c>
      <c r="D146" s="314">
        <f>D152+D176</f>
        <v>411.1</v>
      </c>
      <c r="E146" s="314">
        <f>E152+E176+E182+E170+E158</f>
        <v>2199.5</v>
      </c>
      <c r="F146" s="314">
        <f t="shared" ref="F146:H146" si="23">F152+F176+F182+F170+F158</f>
        <v>400</v>
      </c>
      <c r="G146" s="314">
        <f t="shared" si="23"/>
        <v>400</v>
      </c>
      <c r="H146" s="314">
        <f t="shared" si="23"/>
        <v>400</v>
      </c>
      <c r="I146" s="315">
        <f t="shared" si="14"/>
        <v>3810.6</v>
      </c>
    </row>
    <row r="147" spans="1:10" s="206" customFormat="1">
      <c r="A147" s="298"/>
      <c r="B147" s="285"/>
      <c r="C147" s="224" t="s">
        <v>433</v>
      </c>
      <c r="D147" s="314">
        <v>0</v>
      </c>
      <c r="E147" s="314">
        <f>E153+E177+E183</f>
        <v>0</v>
      </c>
      <c r="F147" s="314">
        <v>0</v>
      </c>
      <c r="G147" s="314">
        <v>0</v>
      </c>
      <c r="H147" s="314">
        <v>0</v>
      </c>
      <c r="I147" s="315">
        <f t="shared" si="14"/>
        <v>0</v>
      </c>
    </row>
    <row r="148" spans="1:10" s="206" customFormat="1">
      <c r="A148" s="299"/>
      <c r="B148" s="285"/>
      <c r="C148" s="226" t="s">
        <v>434</v>
      </c>
      <c r="D148" s="314">
        <v>0</v>
      </c>
      <c r="E148" s="327">
        <v>0</v>
      </c>
      <c r="F148" s="314">
        <v>0</v>
      </c>
      <c r="G148" s="314">
        <v>0</v>
      </c>
      <c r="H148" s="314">
        <v>0</v>
      </c>
      <c r="I148" s="315">
        <f t="shared" si="14"/>
        <v>0</v>
      </c>
    </row>
    <row r="149" spans="1:10" s="206" customFormat="1" ht="21" customHeight="1">
      <c r="A149" s="273" t="s">
        <v>461</v>
      </c>
      <c r="B149" s="267" t="s">
        <v>447</v>
      </c>
      <c r="C149" s="222" t="s">
        <v>424</v>
      </c>
      <c r="D149" s="318">
        <f>D150+D151+D152+D153+D154</f>
        <v>9550.6</v>
      </c>
      <c r="E149" s="328">
        <f t="shared" ref="E149:H149" si="24">E150+E151+E152+E153+E154</f>
        <v>0</v>
      </c>
      <c r="F149" s="318">
        <f t="shared" si="24"/>
        <v>0</v>
      </c>
      <c r="G149" s="318">
        <v>0</v>
      </c>
      <c r="H149" s="318">
        <f t="shared" si="24"/>
        <v>0</v>
      </c>
      <c r="I149" s="312">
        <f t="shared" si="14"/>
        <v>9550.6</v>
      </c>
    </row>
    <row r="150" spans="1:10" s="202" customFormat="1" ht="16.5" customHeight="1">
      <c r="A150" s="274"/>
      <c r="B150" s="282"/>
      <c r="C150" s="211" t="s">
        <v>430</v>
      </c>
      <c r="D150" s="320">
        <v>8811.7999999999993</v>
      </c>
      <c r="E150" s="329">
        <v>0</v>
      </c>
      <c r="F150" s="330">
        <v>0</v>
      </c>
      <c r="G150" s="331">
        <v>0</v>
      </c>
      <c r="H150" s="331">
        <v>0</v>
      </c>
      <c r="I150" s="225">
        <f t="shared" si="14"/>
        <v>8811.7999999999993</v>
      </c>
    </row>
    <row r="151" spans="1:10" s="202" customFormat="1" ht="18.75" customHeight="1">
      <c r="A151" s="274"/>
      <c r="B151" s="282"/>
      <c r="C151" s="211" t="s">
        <v>431</v>
      </c>
      <c r="D151" s="320">
        <v>327.7</v>
      </c>
      <c r="E151" s="32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274"/>
      <c r="B152" s="282"/>
      <c r="C152" s="211" t="s">
        <v>432</v>
      </c>
      <c r="D152" s="320">
        <v>411.1</v>
      </c>
      <c r="E152" s="32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274"/>
      <c r="B153" s="282"/>
      <c r="C153" s="211" t="s">
        <v>433</v>
      </c>
      <c r="D153" s="313">
        <v>0</v>
      </c>
      <c r="E153" s="32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275"/>
      <c r="B154" s="283"/>
      <c r="C154" s="194" t="s">
        <v>434</v>
      </c>
      <c r="D154" s="31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07" t="s">
        <v>446</v>
      </c>
      <c r="B155" s="267" t="s">
        <v>447</v>
      </c>
      <c r="C155" s="220" t="s">
        <v>424</v>
      </c>
      <c r="D155" s="318">
        <f>D156+D157+D158+D159+D160</f>
        <v>0</v>
      </c>
      <c r="E155" s="318">
        <f>E156+E157+E158+E159+E160</f>
        <v>0</v>
      </c>
      <c r="F155" s="318">
        <f>F156+F157+F158+F159+F160</f>
        <v>404.1</v>
      </c>
      <c r="G155" s="318">
        <f>G156+G157+G158+G159+G160</f>
        <v>412.4</v>
      </c>
      <c r="H155" s="318">
        <f>H156+H157+H158+H159+H160</f>
        <v>412.4</v>
      </c>
      <c r="I155" s="312">
        <f t="shared" si="14"/>
        <v>1228.9000000000001</v>
      </c>
      <c r="J155" s="202" t="s">
        <v>483</v>
      </c>
    </row>
    <row r="156" spans="1:10" s="202" customFormat="1" ht="23.45" customHeight="1">
      <c r="A156" s="212" t="s">
        <v>435</v>
      </c>
      <c r="B156" s="282"/>
      <c r="C156" s="194" t="s">
        <v>430</v>
      </c>
      <c r="D156" s="313">
        <v>0</v>
      </c>
      <c r="E156" s="313">
        <v>0</v>
      </c>
      <c r="F156" s="313">
        <v>4.0999999999999996</v>
      </c>
      <c r="G156" s="313">
        <v>12.4</v>
      </c>
      <c r="H156" s="313">
        <v>12.4</v>
      </c>
      <c r="I156" s="225">
        <f t="shared" si="14"/>
        <v>28.9</v>
      </c>
    </row>
    <row r="157" spans="1:10" s="202" customFormat="1" ht="23.45" customHeight="1">
      <c r="A157" s="213"/>
      <c r="B157" s="282"/>
      <c r="C157" s="194" t="s">
        <v>431</v>
      </c>
      <c r="D157" s="313">
        <v>0</v>
      </c>
      <c r="E157" s="313">
        <v>0</v>
      </c>
      <c r="F157" s="313">
        <v>0</v>
      </c>
      <c r="G157" s="313">
        <v>0</v>
      </c>
      <c r="H157" s="313">
        <v>0</v>
      </c>
      <c r="I157" s="225">
        <f t="shared" si="14"/>
        <v>0</v>
      </c>
    </row>
    <row r="158" spans="1:10" s="202" customFormat="1" ht="23.45" customHeight="1">
      <c r="A158" s="213"/>
      <c r="B158" s="282"/>
      <c r="C158" s="194" t="s">
        <v>432</v>
      </c>
      <c r="D158" s="313">
        <v>0</v>
      </c>
      <c r="E158" s="313">
        <v>0</v>
      </c>
      <c r="F158" s="313">
        <v>400</v>
      </c>
      <c r="G158" s="313">
        <v>400</v>
      </c>
      <c r="H158" s="313">
        <v>400</v>
      </c>
      <c r="I158" s="225">
        <f t="shared" si="14"/>
        <v>1200</v>
      </c>
    </row>
    <row r="159" spans="1:10" s="202" customFormat="1" ht="23.45" customHeight="1">
      <c r="A159" s="213"/>
      <c r="B159" s="282"/>
      <c r="C159" s="194" t="s">
        <v>433</v>
      </c>
      <c r="D159" s="313">
        <v>0</v>
      </c>
      <c r="E159" s="313">
        <v>0</v>
      </c>
      <c r="F159" s="313">
        <v>0</v>
      </c>
      <c r="G159" s="313">
        <v>0</v>
      </c>
      <c r="H159" s="313">
        <v>0</v>
      </c>
      <c r="I159" s="225">
        <f t="shared" si="14"/>
        <v>0</v>
      </c>
    </row>
    <row r="160" spans="1:10" s="202" customFormat="1" ht="23.45" customHeight="1">
      <c r="A160" s="214"/>
      <c r="B160" s="283"/>
      <c r="C160" s="194" t="s">
        <v>434</v>
      </c>
      <c r="D160" s="313">
        <v>0</v>
      </c>
      <c r="E160" s="313">
        <v>0</v>
      </c>
      <c r="F160" s="313">
        <v>0</v>
      </c>
      <c r="G160" s="313">
        <v>0</v>
      </c>
      <c r="H160" s="31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294" t="s">
        <v>443</v>
      </c>
      <c r="C161" s="220" t="s">
        <v>424</v>
      </c>
      <c r="D161" s="318">
        <f>D162+D163+D164+D165+D166</f>
        <v>0</v>
      </c>
      <c r="E161" s="318">
        <f>E162+E163+E164+E165+E166</f>
        <v>0</v>
      </c>
      <c r="F161" s="318">
        <f t="shared" ref="F161:H161" si="25">F162+F163+F164+F165+F166</f>
        <v>0</v>
      </c>
      <c r="G161" s="318">
        <f t="shared" si="25"/>
        <v>0</v>
      </c>
      <c r="H161" s="318">
        <f t="shared" si="25"/>
        <v>0</v>
      </c>
      <c r="I161" s="312">
        <f t="shared" si="14"/>
        <v>0</v>
      </c>
    </row>
    <row r="162" spans="1:9" s="202" customFormat="1" ht="23.45" customHeight="1">
      <c r="A162" s="279" t="s">
        <v>445</v>
      </c>
      <c r="B162" s="295"/>
      <c r="C162" s="194" t="s">
        <v>430</v>
      </c>
      <c r="D162" s="313">
        <v>0</v>
      </c>
      <c r="E162" s="313">
        <v>0</v>
      </c>
      <c r="F162" s="313">
        <v>0</v>
      </c>
      <c r="G162" s="313">
        <v>0</v>
      </c>
      <c r="H162" s="313">
        <v>0</v>
      </c>
      <c r="I162" s="225">
        <f t="shared" si="14"/>
        <v>0</v>
      </c>
    </row>
    <row r="163" spans="1:9" s="202" customFormat="1" ht="23.45" customHeight="1">
      <c r="A163" s="280"/>
      <c r="B163" s="295"/>
      <c r="C163" s="194" t="s">
        <v>431</v>
      </c>
      <c r="D163" s="313">
        <v>0</v>
      </c>
      <c r="E163" s="313">
        <v>0</v>
      </c>
      <c r="F163" s="313">
        <v>0</v>
      </c>
      <c r="G163" s="313">
        <v>0</v>
      </c>
      <c r="H163" s="313">
        <v>0</v>
      </c>
      <c r="I163" s="225">
        <f t="shared" si="14"/>
        <v>0</v>
      </c>
    </row>
    <row r="164" spans="1:9" s="202" customFormat="1" ht="23.45" customHeight="1">
      <c r="A164" s="280"/>
      <c r="B164" s="295"/>
      <c r="C164" s="194" t="s">
        <v>432</v>
      </c>
      <c r="D164" s="313">
        <v>0</v>
      </c>
      <c r="E164" s="313">
        <v>0</v>
      </c>
      <c r="F164" s="313">
        <v>0</v>
      </c>
      <c r="G164" s="313">
        <v>0</v>
      </c>
      <c r="H164" s="313">
        <v>0</v>
      </c>
      <c r="I164" s="225">
        <f t="shared" si="14"/>
        <v>0</v>
      </c>
    </row>
    <row r="165" spans="1:9" s="202" customFormat="1" ht="20.25" customHeight="1">
      <c r="A165" s="280"/>
      <c r="B165" s="295"/>
      <c r="C165" s="194" t="s">
        <v>433</v>
      </c>
      <c r="D165" s="313">
        <v>0</v>
      </c>
      <c r="E165" s="313">
        <v>0</v>
      </c>
      <c r="F165" s="313">
        <v>0</v>
      </c>
      <c r="G165" s="313">
        <v>0</v>
      </c>
      <c r="H165" s="313">
        <v>0</v>
      </c>
      <c r="I165" s="225">
        <f t="shared" si="14"/>
        <v>0</v>
      </c>
    </row>
    <row r="166" spans="1:9" s="202" customFormat="1" ht="18" customHeight="1">
      <c r="A166" s="281"/>
      <c r="B166" s="296"/>
      <c r="C166" s="194" t="s">
        <v>434</v>
      </c>
      <c r="D166" s="313">
        <v>0</v>
      </c>
      <c r="E166" s="313">
        <v>0</v>
      </c>
      <c r="F166" s="313">
        <v>0</v>
      </c>
      <c r="G166" s="313">
        <v>0</v>
      </c>
      <c r="H166" s="313">
        <v>0</v>
      </c>
      <c r="I166" s="225">
        <f t="shared" si="14"/>
        <v>0</v>
      </c>
    </row>
    <row r="167" spans="1:9" s="202" customFormat="1" ht="23.45" customHeight="1">
      <c r="A167" s="276" t="s">
        <v>477</v>
      </c>
      <c r="B167" s="267" t="s">
        <v>443</v>
      </c>
      <c r="C167" s="220" t="s">
        <v>424</v>
      </c>
      <c r="D167" s="318">
        <f>D168+D170+D169+D171+D172</f>
        <v>0</v>
      </c>
      <c r="E167" s="318">
        <f>E168+E170+E169+E171+E172</f>
        <v>0</v>
      </c>
      <c r="F167" s="318">
        <f t="shared" ref="F167:H167" si="26">F168+F170+F169+F171+F172</f>
        <v>0</v>
      </c>
      <c r="G167" s="318">
        <f t="shared" si="26"/>
        <v>0</v>
      </c>
      <c r="H167" s="318">
        <f t="shared" si="26"/>
        <v>0</v>
      </c>
      <c r="I167" s="312">
        <f t="shared" si="14"/>
        <v>0</v>
      </c>
    </row>
    <row r="168" spans="1:9" s="202" customFormat="1" ht="18.75" customHeight="1">
      <c r="A168" s="277"/>
      <c r="B168" s="282"/>
      <c r="C168" s="194" t="s">
        <v>430</v>
      </c>
      <c r="D168" s="31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277"/>
      <c r="B169" s="282"/>
      <c r="C169" s="194" t="s">
        <v>431</v>
      </c>
      <c r="D169" s="31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277"/>
      <c r="B170" s="282"/>
      <c r="C170" s="194" t="s">
        <v>432</v>
      </c>
      <c r="D170" s="31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277"/>
      <c r="B171" s="282"/>
      <c r="C171" s="194" t="s">
        <v>433</v>
      </c>
      <c r="D171" s="31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278"/>
      <c r="B172" s="283"/>
      <c r="C172" s="194" t="s">
        <v>434</v>
      </c>
      <c r="D172" s="31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273" t="s">
        <v>478</v>
      </c>
      <c r="B173" s="284" t="s">
        <v>443</v>
      </c>
      <c r="C173" s="220" t="s">
        <v>424</v>
      </c>
      <c r="D173" s="318">
        <f>D174+D175+D176+D177+D178</f>
        <v>0</v>
      </c>
      <c r="E173" s="312">
        <f>E174+E175+E176+E177+E178</f>
        <v>0</v>
      </c>
      <c r="F173" s="312">
        <f>F174+F175+F176+F177+F178</f>
        <v>0</v>
      </c>
      <c r="G173" s="312">
        <f>G174+G175+G176+G177+G178</f>
        <v>0</v>
      </c>
      <c r="H173" s="312">
        <f>H174+H175+H176+H177+H178</f>
        <v>0</v>
      </c>
      <c r="I173" s="312">
        <f t="shared" si="14"/>
        <v>0</v>
      </c>
    </row>
    <row r="174" spans="1:9" s="202" customFormat="1" ht="19.149999999999999" customHeight="1">
      <c r="A174" s="274"/>
      <c r="B174" s="284"/>
      <c r="C174" s="194" t="s">
        <v>430</v>
      </c>
      <c r="D174" s="313">
        <v>0</v>
      </c>
      <c r="E174" s="225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>
      <c r="A175" s="274"/>
      <c r="B175" s="284"/>
      <c r="C175" s="194" t="s">
        <v>431</v>
      </c>
      <c r="D175" s="31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274"/>
      <c r="B176" s="284"/>
      <c r="C176" s="194" t="s">
        <v>432</v>
      </c>
      <c r="D176" s="31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274"/>
      <c r="B177" s="284"/>
      <c r="C177" s="194" t="s">
        <v>433</v>
      </c>
      <c r="D177" s="31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275"/>
      <c r="B178" s="284"/>
      <c r="C178" s="194" t="s">
        <v>434</v>
      </c>
      <c r="D178" s="31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273" t="s">
        <v>460</v>
      </c>
      <c r="B179" s="267" t="s">
        <v>442</v>
      </c>
      <c r="C179" s="220" t="s">
        <v>424</v>
      </c>
      <c r="D179" s="312">
        <v>0</v>
      </c>
      <c r="E179" s="312">
        <f>E180+E181+E182+E183+E184</f>
        <v>9894</v>
      </c>
      <c r="F179" s="312">
        <f t="shared" ref="F179:H179" si="28">F180+F181+F182+F183+F184</f>
        <v>1841.2</v>
      </c>
      <c r="G179" s="312">
        <f t="shared" si="28"/>
        <v>1437.9</v>
      </c>
      <c r="H179" s="312">
        <f t="shared" si="28"/>
        <v>1437.9</v>
      </c>
      <c r="I179" s="312">
        <f t="shared" si="27"/>
        <v>14611</v>
      </c>
    </row>
    <row r="180" spans="1:9" s="201" customFormat="1" ht="15.75" customHeight="1">
      <c r="A180" s="274"/>
      <c r="B180" s="286"/>
      <c r="C180" s="194" t="s">
        <v>430</v>
      </c>
      <c r="D180" s="225">
        <v>0</v>
      </c>
      <c r="E180" s="332">
        <v>6765.2</v>
      </c>
      <c r="F180" s="225">
        <v>1841.2</v>
      </c>
      <c r="G180" s="225">
        <v>1437.9</v>
      </c>
      <c r="H180" s="225">
        <v>1437.9</v>
      </c>
      <c r="I180" s="225">
        <f t="shared" si="27"/>
        <v>11482.199999999999</v>
      </c>
    </row>
    <row r="181" spans="1:9" s="201" customFormat="1">
      <c r="A181" s="274"/>
      <c r="B181" s="286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274"/>
      <c r="B182" s="286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274"/>
      <c r="B183" s="286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275"/>
      <c r="B184" s="287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70" t="s">
        <v>479</v>
      </c>
      <c r="B185" s="285" t="s">
        <v>441</v>
      </c>
      <c r="C185" s="224" t="s">
        <v>424</v>
      </c>
      <c r="D185" s="314">
        <f t="shared" ref="D185:H185" si="29">D186+D187+D188+D189+D190</f>
        <v>0</v>
      </c>
      <c r="E185" s="314">
        <f t="shared" si="29"/>
        <v>0</v>
      </c>
      <c r="F185" s="314">
        <f t="shared" si="29"/>
        <v>0</v>
      </c>
      <c r="G185" s="314">
        <f t="shared" si="29"/>
        <v>0</v>
      </c>
      <c r="H185" s="314">
        <f t="shared" si="29"/>
        <v>0</v>
      </c>
      <c r="I185" s="315">
        <f t="shared" si="27"/>
        <v>0</v>
      </c>
    </row>
    <row r="186" spans="1:9" s="206" customFormat="1" ht="14.1" customHeight="1">
      <c r="A186" s="271"/>
      <c r="B186" s="285"/>
      <c r="C186" s="224" t="s">
        <v>430</v>
      </c>
      <c r="D186" s="314">
        <v>0</v>
      </c>
      <c r="E186" s="314">
        <f t="shared" ref="E186:H190" si="30">E198</f>
        <v>0</v>
      </c>
      <c r="F186" s="314">
        <f t="shared" si="30"/>
        <v>0</v>
      </c>
      <c r="G186" s="314">
        <f t="shared" si="30"/>
        <v>0</v>
      </c>
      <c r="H186" s="314">
        <f t="shared" si="30"/>
        <v>0</v>
      </c>
      <c r="I186" s="315">
        <f t="shared" si="27"/>
        <v>0</v>
      </c>
    </row>
    <row r="187" spans="1:9" s="206" customFormat="1">
      <c r="A187" s="271"/>
      <c r="B187" s="285"/>
      <c r="C187" s="224" t="s">
        <v>431</v>
      </c>
      <c r="D187" s="314">
        <f>D199+D193</f>
        <v>0</v>
      </c>
      <c r="E187" s="314">
        <f t="shared" si="30"/>
        <v>0</v>
      </c>
      <c r="F187" s="314">
        <f t="shared" si="30"/>
        <v>0</v>
      </c>
      <c r="G187" s="314">
        <f t="shared" si="30"/>
        <v>0</v>
      </c>
      <c r="H187" s="314">
        <f t="shared" si="30"/>
        <v>0</v>
      </c>
      <c r="I187" s="315">
        <f t="shared" si="27"/>
        <v>0</v>
      </c>
    </row>
    <row r="188" spans="1:9" s="206" customFormat="1">
      <c r="A188" s="271"/>
      <c r="B188" s="285"/>
      <c r="C188" s="224" t="s">
        <v>432</v>
      </c>
      <c r="D188" s="314">
        <f>D200+D194</f>
        <v>0</v>
      </c>
      <c r="E188" s="314">
        <f t="shared" si="30"/>
        <v>0</v>
      </c>
      <c r="F188" s="314">
        <f t="shared" si="30"/>
        <v>0</v>
      </c>
      <c r="G188" s="314">
        <f t="shared" si="30"/>
        <v>0</v>
      </c>
      <c r="H188" s="314">
        <f t="shared" si="30"/>
        <v>0</v>
      </c>
      <c r="I188" s="315">
        <f t="shared" si="27"/>
        <v>0</v>
      </c>
    </row>
    <row r="189" spans="1:9" s="206" customFormat="1">
      <c r="A189" s="271"/>
      <c r="B189" s="285"/>
      <c r="C189" s="224" t="s">
        <v>433</v>
      </c>
      <c r="D189" s="314">
        <f>D201+D195</f>
        <v>0</v>
      </c>
      <c r="E189" s="314">
        <f t="shared" si="30"/>
        <v>0</v>
      </c>
      <c r="F189" s="314">
        <f t="shared" si="30"/>
        <v>0</v>
      </c>
      <c r="G189" s="314">
        <f t="shared" si="30"/>
        <v>0</v>
      </c>
      <c r="H189" s="314">
        <f t="shared" si="30"/>
        <v>0</v>
      </c>
      <c r="I189" s="315">
        <f t="shared" si="27"/>
        <v>0</v>
      </c>
    </row>
    <row r="190" spans="1:9" s="206" customFormat="1">
      <c r="A190" s="272"/>
      <c r="B190" s="257"/>
      <c r="C190" s="224" t="s">
        <v>434</v>
      </c>
      <c r="D190" s="314">
        <f>D202</f>
        <v>0</v>
      </c>
      <c r="E190" s="314">
        <f t="shared" si="30"/>
        <v>0</v>
      </c>
      <c r="F190" s="314">
        <f t="shared" si="30"/>
        <v>0</v>
      </c>
      <c r="G190" s="314">
        <f t="shared" si="30"/>
        <v>0</v>
      </c>
      <c r="H190" s="314">
        <f t="shared" si="30"/>
        <v>0</v>
      </c>
      <c r="I190" s="315">
        <f t="shared" si="27"/>
        <v>0</v>
      </c>
    </row>
    <row r="191" spans="1:9" s="206" customFormat="1" ht="19.5" customHeight="1">
      <c r="A191" s="260" t="s">
        <v>459</v>
      </c>
      <c r="B191" s="257" t="s">
        <v>441</v>
      </c>
      <c r="C191" s="223" t="s">
        <v>424</v>
      </c>
      <c r="D191" s="318">
        <f>D192+D193+D194+D195+D196</f>
        <v>0</v>
      </c>
      <c r="E191" s="318">
        <f>E192+E193+E194+E195+E196</f>
        <v>0</v>
      </c>
      <c r="F191" s="318">
        <f>F192+F193+F194+F195+F196</f>
        <v>0</v>
      </c>
      <c r="G191" s="318">
        <f>G192+G193+G194+G195+G196</f>
        <v>0</v>
      </c>
      <c r="H191" s="318">
        <f>H192+H193+H194+H195+H196</f>
        <v>0</v>
      </c>
      <c r="I191" s="312">
        <f t="shared" si="27"/>
        <v>0</v>
      </c>
    </row>
    <row r="192" spans="1:9" s="206" customFormat="1" ht="15.75" customHeight="1">
      <c r="A192" s="261"/>
      <c r="B192" s="258"/>
      <c r="C192" s="216" t="s">
        <v>430</v>
      </c>
      <c r="D192" s="313">
        <v>0</v>
      </c>
      <c r="E192" s="313">
        <v>0</v>
      </c>
      <c r="F192" s="313">
        <v>0</v>
      </c>
      <c r="G192" s="313">
        <v>0</v>
      </c>
      <c r="H192" s="313">
        <v>0</v>
      </c>
      <c r="I192" s="225">
        <f t="shared" si="27"/>
        <v>0</v>
      </c>
    </row>
    <row r="193" spans="1:1020" s="206" customFormat="1">
      <c r="A193" s="261"/>
      <c r="B193" s="258"/>
      <c r="C193" s="216" t="s">
        <v>431</v>
      </c>
      <c r="D193" s="313">
        <v>0</v>
      </c>
      <c r="E193" s="313">
        <v>0</v>
      </c>
      <c r="F193" s="313">
        <v>0</v>
      </c>
      <c r="G193" s="313">
        <v>0</v>
      </c>
      <c r="H193" s="313">
        <v>0</v>
      </c>
      <c r="I193" s="225">
        <f t="shared" si="27"/>
        <v>0</v>
      </c>
    </row>
    <row r="194" spans="1:1020" s="206" customFormat="1">
      <c r="A194" s="261"/>
      <c r="B194" s="258"/>
      <c r="C194" s="216" t="s">
        <v>432</v>
      </c>
      <c r="D194" s="313">
        <v>0</v>
      </c>
      <c r="E194" s="313">
        <v>0</v>
      </c>
      <c r="F194" s="313">
        <v>0</v>
      </c>
      <c r="G194" s="313">
        <v>0</v>
      </c>
      <c r="H194" s="313">
        <v>0</v>
      </c>
      <c r="I194" s="225">
        <f t="shared" si="27"/>
        <v>0</v>
      </c>
    </row>
    <row r="195" spans="1:1020" s="206" customFormat="1">
      <c r="A195" s="261"/>
      <c r="B195" s="258"/>
      <c r="C195" s="216" t="s">
        <v>433</v>
      </c>
      <c r="D195" s="313">
        <v>0</v>
      </c>
      <c r="E195" s="313">
        <v>0</v>
      </c>
      <c r="F195" s="313">
        <v>0</v>
      </c>
      <c r="G195" s="313">
        <v>0</v>
      </c>
      <c r="H195" s="313">
        <v>0</v>
      </c>
      <c r="I195" s="225">
        <f t="shared" si="27"/>
        <v>0</v>
      </c>
    </row>
    <row r="196" spans="1:1020" s="206" customFormat="1">
      <c r="A196" s="262"/>
      <c r="B196" s="259"/>
      <c r="C196" s="216" t="s">
        <v>434</v>
      </c>
      <c r="D196" s="313">
        <v>0</v>
      </c>
      <c r="E196" s="313">
        <v>0</v>
      </c>
      <c r="F196" s="313">
        <v>0</v>
      </c>
      <c r="G196" s="313">
        <v>0</v>
      </c>
      <c r="H196" s="313">
        <v>0</v>
      </c>
      <c r="I196" s="225">
        <f t="shared" si="27"/>
        <v>0</v>
      </c>
    </row>
    <row r="197" spans="1:1020" s="206" customFormat="1" ht="15.6" customHeight="1">
      <c r="A197" s="273" t="s">
        <v>458</v>
      </c>
      <c r="B197" s="269" t="s">
        <v>441</v>
      </c>
      <c r="C197" s="215" t="s">
        <v>424</v>
      </c>
      <c r="D197" s="318">
        <f>D198+D199+D200+D201+D202</f>
        <v>1</v>
      </c>
      <c r="E197" s="318">
        <f>E198+E199+E200+E201+E202</f>
        <v>0</v>
      </c>
      <c r="F197" s="318">
        <f>F198+F199+F200+F201+F202</f>
        <v>0</v>
      </c>
      <c r="G197" s="318">
        <f>G198+G199+G200+G201+G202</f>
        <v>0</v>
      </c>
      <c r="H197" s="318">
        <f>H198+H199+H200+H201+H202</f>
        <v>0</v>
      </c>
      <c r="I197" s="312">
        <f t="shared" si="27"/>
        <v>1</v>
      </c>
    </row>
    <row r="198" spans="1:1020" s="202" customFormat="1" ht="14.1" customHeight="1">
      <c r="A198" s="274"/>
      <c r="B198" s="284"/>
      <c r="C198" s="194" t="s">
        <v>430</v>
      </c>
      <c r="D198" s="31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274"/>
      <c r="B199" s="284"/>
      <c r="C199" s="194" t="s">
        <v>431</v>
      </c>
      <c r="D199" s="31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274"/>
      <c r="B200" s="284"/>
      <c r="C200" s="194" t="s">
        <v>432</v>
      </c>
      <c r="D200" s="31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274"/>
      <c r="B201" s="284"/>
      <c r="C201" s="194" t="s">
        <v>433</v>
      </c>
      <c r="D201" s="31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275"/>
      <c r="B202" s="284"/>
      <c r="C202" s="194" t="s">
        <v>434</v>
      </c>
      <c r="D202" s="31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291" t="s">
        <v>480</v>
      </c>
      <c r="B203" s="267" t="s">
        <v>441</v>
      </c>
      <c r="C203" s="227" t="s">
        <v>424</v>
      </c>
      <c r="D203" s="327">
        <f t="shared" ref="D203:H203" si="31">D204+D205+D206+D207+D208</f>
        <v>0</v>
      </c>
      <c r="E203" s="333">
        <f t="shared" si="31"/>
        <v>0</v>
      </c>
      <c r="F203" s="333">
        <f t="shared" si="31"/>
        <v>0</v>
      </c>
      <c r="G203" s="333">
        <f t="shared" si="31"/>
        <v>0</v>
      </c>
      <c r="H203" s="333">
        <f t="shared" si="31"/>
        <v>0</v>
      </c>
      <c r="I203" s="31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292"/>
      <c r="B204" s="268"/>
      <c r="C204" s="227" t="s">
        <v>430</v>
      </c>
      <c r="D204" s="334">
        <f t="shared" ref="D204:H208" si="32">D210+D216</f>
        <v>0</v>
      </c>
      <c r="E204" s="335">
        <f t="shared" si="32"/>
        <v>0</v>
      </c>
      <c r="F204" s="335">
        <f t="shared" si="32"/>
        <v>0</v>
      </c>
      <c r="G204" s="335">
        <f t="shared" si="32"/>
        <v>0</v>
      </c>
      <c r="H204" s="335">
        <f t="shared" si="32"/>
        <v>0</v>
      </c>
      <c r="I204" s="31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292"/>
      <c r="B205" s="268"/>
      <c r="C205" s="227" t="s">
        <v>431</v>
      </c>
      <c r="D205" s="334">
        <f t="shared" si="32"/>
        <v>0</v>
      </c>
      <c r="E205" s="335">
        <f t="shared" si="32"/>
        <v>0</v>
      </c>
      <c r="F205" s="335">
        <f t="shared" si="32"/>
        <v>0</v>
      </c>
      <c r="G205" s="335">
        <f t="shared" si="32"/>
        <v>0</v>
      </c>
      <c r="H205" s="335">
        <f t="shared" si="32"/>
        <v>0</v>
      </c>
      <c r="I205" s="31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292"/>
      <c r="B206" s="268"/>
      <c r="C206" s="227" t="s">
        <v>432</v>
      </c>
      <c r="D206" s="334">
        <f t="shared" si="32"/>
        <v>0</v>
      </c>
      <c r="E206" s="335">
        <f t="shared" si="32"/>
        <v>0</v>
      </c>
      <c r="F206" s="335">
        <f t="shared" si="32"/>
        <v>0</v>
      </c>
      <c r="G206" s="335">
        <f t="shared" si="32"/>
        <v>0</v>
      </c>
      <c r="H206" s="335">
        <f t="shared" si="32"/>
        <v>0</v>
      </c>
      <c r="I206" s="31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292"/>
      <c r="B207" s="268"/>
      <c r="C207" s="227" t="s">
        <v>433</v>
      </c>
      <c r="D207" s="334">
        <f t="shared" si="32"/>
        <v>0</v>
      </c>
      <c r="E207" s="335">
        <f t="shared" si="32"/>
        <v>0</v>
      </c>
      <c r="F207" s="335">
        <f t="shared" si="32"/>
        <v>0</v>
      </c>
      <c r="G207" s="335">
        <f t="shared" si="32"/>
        <v>0</v>
      </c>
      <c r="H207" s="335">
        <f t="shared" si="32"/>
        <v>0</v>
      </c>
      <c r="I207" s="31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293"/>
      <c r="B208" s="269"/>
      <c r="C208" s="227" t="s">
        <v>434</v>
      </c>
      <c r="D208" s="334">
        <f t="shared" si="32"/>
        <v>0</v>
      </c>
      <c r="E208" s="335">
        <f t="shared" si="32"/>
        <v>0</v>
      </c>
      <c r="F208" s="335">
        <f t="shared" si="32"/>
        <v>0</v>
      </c>
      <c r="G208" s="335">
        <f t="shared" si="32"/>
        <v>0</v>
      </c>
      <c r="H208" s="335">
        <f t="shared" si="32"/>
        <v>0</v>
      </c>
      <c r="I208" s="31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288" t="s">
        <v>481</v>
      </c>
      <c r="B209" s="267" t="s">
        <v>441</v>
      </c>
      <c r="C209" s="220" t="s">
        <v>424</v>
      </c>
      <c r="D209" s="336">
        <f t="shared" ref="D209:H209" si="33">D210+D211+D212+D213+D214</f>
        <v>0</v>
      </c>
      <c r="E209" s="337">
        <f t="shared" si="33"/>
        <v>0</v>
      </c>
      <c r="F209" s="337">
        <f t="shared" si="33"/>
        <v>0</v>
      </c>
      <c r="G209" s="337">
        <f t="shared" si="33"/>
        <v>0</v>
      </c>
      <c r="H209" s="337">
        <f t="shared" si="33"/>
        <v>0</v>
      </c>
      <c r="I209" s="31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289"/>
      <c r="B210" s="268"/>
      <c r="C210" s="194" t="s">
        <v>430</v>
      </c>
      <c r="D210" s="338">
        <v>0</v>
      </c>
      <c r="E210" s="339">
        <v>0</v>
      </c>
      <c r="F210" s="339">
        <v>0</v>
      </c>
      <c r="G210" s="339">
        <v>0</v>
      </c>
      <c r="H210" s="339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289"/>
      <c r="B211" s="268"/>
      <c r="C211" s="194" t="s">
        <v>431</v>
      </c>
      <c r="D211" s="338">
        <v>0</v>
      </c>
      <c r="E211" s="339">
        <v>0</v>
      </c>
      <c r="F211" s="339">
        <v>0</v>
      </c>
      <c r="G211" s="339">
        <v>0</v>
      </c>
      <c r="H211" s="339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289"/>
      <c r="B212" s="268"/>
      <c r="C212" s="194" t="s">
        <v>432</v>
      </c>
      <c r="D212" s="338">
        <v>0</v>
      </c>
      <c r="E212" s="339">
        <v>0</v>
      </c>
      <c r="F212" s="339">
        <v>0</v>
      </c>
      <c r="G212" s="339">
        <v>0</v>
      </c>
      <c r="H212" s="339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289"/>
      <c r="B213" s="268"/>
      <c r="C213" s="194" t="s">
        <v>433</v>
      </c>
      <c r="D213" s="338">
        <v>0</v>
      </c>
      <c r="E213" s="339">
        <v>0</v>
      </c>
      <c r="F213" s="339">
        <v>0</v>
      </c>
      <c r="G213" s="339">
        <v>0</v>
      </c>
      <c r="H213" s="339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290"/>
      <c r="B214" s="269"/>
      <c r="C214" s="194" t="s">
        <v>434</v>
      </c>
      <c r="D214" s="338">
        <v>0</v>
      </c>
      <c r="E214" s="339">
        <v>0</v>
      </c>
      <c r="F214" s="339">
        <v>0</v>
      </c>
      <c r="G214" s="339">
        <v>0</v>
      </c>
      <c r="H214" s="339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273" t="s">
        <v>482</v>
      </c>
      <c r="B215" s="267" t="s">
        <v>440</v>
      </c>
      <c r="C215" s="220" t="s">
        <v>424</v>
      </c>
      <c r="D215" s="336">
        <v>0</v>
      </c>
      <c r="E215" s="337">
        <v>0</v>
      </c>
      <c r="F215" s="337">
        <v>0</v>
      </c>
      <c r="G215" s="337">
        <v>0</v>
      </c>
      <c r="H215" s="337">
        <v>0</v>
      </c>
      <c r="I215" s="31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274"/>
      <c r="B216" s="268"/>
      <c r="C216" s="194" t="s">
        <v>430</v>
      </c>
      <c r="D216" s="338">
        <v>0</v>
      </c>
      <c r="E216" s="339">
        <v>0</v>
      </c>
      <c r="F216" s="339">
        <v>0</v>
      </c>
      <c r="G216" s="339">
        <v>0</v>
      </c>
      <c r="H216" s="339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274"/>
      <c r="B217" s="268"/>
      <c r="C217" s="194" t="s">
        <v>431</v>
      </c>
      <c r="D217" s="338">
        <v>0</v>
      </c>
      <c r="E217" s="339">
        <v>0</v>
      </c>
      <c r="F217" s="339">
        <v>0</v>
      </c>
      <c r="G217" s="339">
        <v>0</v>
      </c>
      <c r="H217" s="339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274"/>
      <c r="B218" s="268"/>
      <c r="C218" s="194" t="s">
        <v>432</v>
      </c>
      <c r="D218" s="338">
        <v>0</v>
      </c>
      <c r="E218" s="339">
        <v>0</v>
      </c>
      <c r="F218" s="339">
        <v>0</v>
      </c>
      <c r="G218" s="339">
        <v>0</v>
      </c>
      <c r="H218" s="339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274"/>
      <c r="B219" s="268"/>
      <c r="C219" s="194" t="s">
        <v>433</v>
      </c>
      <c r="D219" s="338">
        <v>0</v>
      </c>
      <c r="E219" s="339">
        <v>0</v>
      </c>
      <c r="F219" s="339">
        <v>0</v>
      </c>
      <c r="G219" s="339">
        <v>0</v>
      </c>
      <c r="H219" s="339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275"/>
      <c r="B220" s="269"/>
      <c r="C220" s="194" t="s">
        <v>434</v>
      </c>
      <c r="D220" s="338">
        <v>0</v>
      </c>
      <c r="E220" s="339">
        <v>0</v>
      </c>
      <c r="F220" s="339">
        <v>0</v>
      </c>
      <c r="G220" s="339">
        <v>0</v>
      </c>
      <c r="H220" s="339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5">
    <mergeCell ref="A41:A46"/>
    <mergeCell ref="B41:B46"/>
    <mergeCell ref="A53:A58"/>
    <mergeCell ref="B53:B58"/>
    <mergeCell ref="B59:B64"/>
    <mergeCell ref="A47:A52"/>
    <mergeCell ref="B47:B52"/>
    <mergeCell ref="A59:A64"/>
    <mergeCell ref="A23:A28"/>
    <mergeCell ref="B23:B28"/>
    <mergeCell ref="A29:A34"/>
    <mergeCell ref="B29:B34"/>
    <mergeCell ref="A35:A40"/>
    <mergeCell ref="B35:B40"/>
    <mergeCell ref="D8:F8"/>
    <mergeCell ref="A11:A16"/>
    <mergeCell ref="B11:B16"/>
    <mergeCell ref="A17:A22"/>
    <mergeCell ref="B17:B22"/>
    <mergeCell ref="A8:A9"/>
    <mergeCell ref="B8:B9"/>
    <mergeCell ref="C8:C9"/>
    <mergeCell ref="B83:B88"/>
    <mergeCell ref="B89:B94"/>
    <mergeCell ref="A65:A70"/>
    <mergeCell ref="B65:B70"/>
    <mergeCell ref="B71:B76"/>
    <mergeCell ref="B77:B82"/>
    <mergeCell ref="A89:A94"/>
    <mergeCell ref="A83:A88"/>
    <mergeCell ref="A77:A82"/>
    <mergeCell ref="A71:A76"/>
    <mergeCell ref="B95:B100"/>
    <mergeCell ref="B107:B112"/>
    <mergeCell ref="B101:B106"/>
    <mergeCell ref="A107:A112"/>
    <mergeCell ref="A101:A106"/>
    <mergeCell ref="A95:A100"/>
    <mergeCell ref="A143:A148"/>
    <mergeCell ref="A137:A142"/>
    <mergeCell ref="A131:A136"/>
    <mergeCell ref="B113:B118"/>
    <mergeCell ref="B119:B124"/>
    <mergeCell ref="B125:B130"/>
    <mergeCell ref="A125:A130"/>
    <mergeCell ref="A119:A124"/>
    <mergeCell ref="A113:A118"/>
    <mergeCell ref="B167:B172"/>
    <mergeCell ref="B161:B166"/>
    <mergeCell ref="B131:B136"/>
    <mergeCell ref="B137:B142"/>
    <mergeCell ref="B143:B148"/>
    <mergeCell ref="B215:B220"/>
    <mergeCell ref="B197:B202"/>
    <mergeCell ref="B203:B208"/>
    <mergeCell ref="A209:A214"/>
    <mergeCell ref="A215:A220"/>
    <mergeCell ref="A203:A208"/>
    <mergeCell ref="A197:A202"/>
    <mergeCell ref="B191:B196"/>
    <mergeCell ref="A191:A196"/>
    <mergeCell ref="F1:I3"/>
    <mergeCell ref="A5:I7"/>
    <mergeCell ref="B209:B214"/>
    <mergeCell ref="A185:A190"/>
    <mergeCell ref="A179:A184"/>
    <mergeCell ref="A149:A154"/>
    <mergeCell ref="A167:A172"/>
    <mergeCell ref="A173:A178"/>
    <mergeCell ref="A162:A166"/>
    <mergeCell ref="B149:B154"/>
    <mergeCell ref="B173:B178"/>
    <mergeCell ref="B185:B190"/>
    <mergeCell ref="B179:B184"/>
    <mergeCell ref="B155:B160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view="pageBreakPreview" zoomScaleNormal="40" zoomScaleSheetLayoutView="100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63" t="s">
        <v>486</v>
      </c>
      <c r="G1" s="263"/>
      <c r="H1" s="263"/>
      <c r="I1" s="263"/>
    </row>
    <row r="2" spans="1:9">
      <c r="F2" s="263"/>
      <c r="G2" s="263"/>
      <c r="H2" s="263"/>
      <c r="I2" s="263"/>
    </row>
    <row r="3" spans="1:9" ht="33.75" customHeight="1">
      <c r="F3" s="263"/>
      <c r="G3" s="263"/>
      <c r="H3" s="263"/>
      <c r="I3" s="263"/>
    </row>
    <row r="4" spans="1:9" ht="15" customHeight="1">
      <c r="F4" s="229"/>
      <c r="G4" s="229"/>
      <c r="H4" s="229"/>
      <c r="I4" s="229"/>
    </row>
    <row r="5" spans="1:9" ht="22.5" customHeight="1">
      <c r="A5" s="264" t="s">
        <v>487</v>
      </c>
      <c r="B5" s="265"/>
      <c r="C5" s="265"/>
      <c r="D5" s="265"/>
      <c r="E5" s="265"/>
      <c r="F5" s="265"/>
      <c r="G5" s="265"/>
      <c r="H5" s="265"/>
      <c r="I5" s="265"/>
    </row>
    <row r="6" spans="1:9">
      <c r="A6" s="265"/>
      <c r="B6" s="265"/>
      <c r="C6" s="265"/>
      <c r="D6" s="265"/>
      <c r="E6" s="265"/>
      <c r="F6" s="265"/>
      <c r="G6" s="265"/>
      <c r="H6" s="265"/>
      <c r="I6" s="265"/>
    </row>
    <row r="7" spans="1:9">
      <c r="A7" s="266"/>
      <c r="B7" s="266"/>
      <c r="C7" s="266"/>
      <c r="D7" s="266"/>
      <c r="E7" s="266"/>
      <c r="F7" s="266"/>
      <c r="G7" s="266"/>
      <c r="H7" s="266"/>
      <c r="I7" s="266"/>
    </row>
    <row r="8" spans="1:9" s="192" customFormat="1" ht="24.6" customHeight="1">
      <c r="A8" s="306" t="s">
        <v>419</v>
      </c>
      <c r="B8" s="284" t="s">
        <v>420</v>
      </c>
      <c r="C8" s="307" t="s">
        <v>421</v>
      </c>
      <c r="D8" s="304"/>
      <c r="E8" s="304"/>
      <c r="F8" s="304"/>
      <c r="G8" s="228"/>
      <c r="H8" s="228"/>
      <c r="I8" s="228"/>
    </row>
    <row r="9" spans="1:9" s="192" customFormat="1" ht="23.45" customHeight="1">
      <c r="A9" s="306"/>
      <c r="B9" s="284"/>
      <c r="C9" s="307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05" t="s">
        <v>449</v>
      </c>
      <c r="B11" s="284" t="s">
        <v>441</v>
      </c>
      <c r="C11" s="217" t="s">
        <v>424</v>
      </c>
      <c r="D11" s="312">
        <f>D12+D13+D14+D15+D16</f>
        <v>30177.399999999998</v>
      </c>
      <c r="E11" s="312">
        <f>E12+E13+E14+E15+E16+0.1</f>
        <v>28063.600000000002</v>
      </c>
      <c r="F11" s="312">
        <f>F12+F13+F14+F15+F16</f>
        <v>17736.100000000002</v>
      </c>
      <c r="G11" s="312">
        <f t="shared" ref="G11:H11" si="0">G12+G13+G14+G15+G16</f>
        <v>17051.100000000002</v>
      </c>
      <c r="H11" s="312">
        <f t="shared" si="0"/>
        <v>17051.100000000002</v>
      </c>
      <c r="I11" s="312">
        <f>D11+E11+F11+G11+H11</f>
        <v>110079.30000000002</v>
      </c>
    </row>
    <row r="12" spans="1:9" s="192" customFormat="1" ht="39" customHeight="1">
      <c r="A12" s="305"/>
      <c r="B12" s="284"/>
      <c r="C12" s="218" t="s">
        <v>425</v>
      </c>
      <c r="D12" s="225">
        <f>D18+D60+D72+D108+D126+D144+D186</f>
        <v>27943.899999999998</v>
      </c>
      <c r="E12" s="225">
        <f>E18+E60+E72+E108+E126+E186+E144</f>
        <v>21676.9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</v>
      </c>
    </row>
    <row r="13" spans="1:9" s="192" customFormat="1" ht="52.5" customHeight="1">
      <c r="A13" s="305"/>
      <c r="B13" s="284"/>
      <c r="C13" s="218" t="s">
        <v>426</v>
      </c>
      <c r="D13" s="313">
        <f>D19+D73+D145</f>
        <v>1224.7</v>
      </c>
      <c r="E13" s="225">
        <f>E19+E61+E73+E109+E127+E145+E187</f>
        <v>3938.2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5162.8999999999996</v>
      </c>
    </row>
    <row r="14" spans="1:9" s="192" customFormat="1" ht="61.5" customHeight="1">
      <c r="A14" s="305"/>
      <c r="B14" s="284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05"/>
      <c r="B15" s="284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05"/>
      <c r="B16" s="284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60" t="s">
        <v>471</v>
      </c>
      <c r="B17" s="257" t="s">
        <v>441</v>
      </c>
      <c r="C17" s="224" t="s">
        <v>424</v>
      </c>
      <c r="D17" s="314">
        <f>D18+D19+D20+D21+D22</f>
        <v>13881.600000000002</v>
      </c>
      <c r="E17" s="314">
        <f>E18+E19+E20+E21+E22</f>
        <v>15074.600000000002</v>
      </c>
      <c r="F17" s="314">
        <f t="shared" ref="F17:H17" si="2">F18+F19+F20+F21+F22</f>
        <v>15487.2</v>
      </c>
      <c r="G17" s="314">
        <f t="shared" si="2"/>
        <v>15197.2</v>
      </c>
      <c r="H17" s="314">
        <f t="shared" si="2"/>
        <v>15197.2</v>
      </c>
      <c r="I17" s="315">
        <f t="shared" si="1"/>
        <v>74837.8</v>
      </c>
    </row>
    <row r="18" spans="1:9" s="201" customFormat="1" ht="20.25" customHeight="1">
      <c r="A18" s="261"/>
      <c r="B18" s="258"/>
      <c r="C18" s="230" t="s">
        <v>430</v>
      </c>
      <c r="D18" s="316">
        <f>D24+D30+D36+D42+D54</f>
        <v>12828.6</v>
      </c>
      <c r="E18" s="316">
        <f>E24+E36+E54+E30</f>
        <v>14825.7</v>
      </c>
      <c r="F18" s="316">
        <f>F24+F36+F54+F30</f>
        <v>15214.5</v>
      </c>
      <c r="G18" s="316">
        <f>G24+G36+G54+G30</f>
        <v>14914.5</v>
      </c>
      <c r="H18" s="316">
        <f>H24+H36+H54+H30</f>
        <v>14914.5</v>
      </c>
      <c r="I18" s="317">
        <f t="shared" si="1"/>
        <v>72697.8</v>
      </c>
    </row>
    <row r="19" spans="1:9" s="201" customFormat="1" ht="17.25" customHeight="1">
      <c r="A19" s="261"/>
      <c r="B19" s="258"/>
      <c r="C19" s="230" t="s">
        <v>431</v>
      </c>
      <c r="D19" s="316">
        <f>D25+D31+D37+D43+D55</f>
        <v>842.2</v>
      </c>
      <c r="E19" s="316">
        <f t="shared" ref="E19:H21" si="3">E25+E31+E37+E43+E55</f>
        <v>0</v>
      </c>
      <c r="F19" s="316">
        <f t="shared" si="3"/>
        <v>0</v>
      </c>
      <c r="G19" s="316">
        <f t="shared" si="3"/>
        <v>0</v>
      </c>
      <c r="H19" s="316">
        <f t="shared" si="3"/>
        <v>0</v>
      </c>
      <c r="I19" s="317">
        <f t="shared" si="1"/>
        <v>842.2</v>
      </c>
    </row>
    <row r="20" spans="1:9" s="201" customFormat="1" ht="15.75" customHeight="1">
      <c r="A20" s="261"/>
      <c r="B20" s="258"/>
      <c r="C20" s="230" t="s">
        <v>432</v>
      </c>
      <c r="D20" s="316">
        <f>D26+D32+D38+D44+D56</f>
        <v>0.7</v>
      </c>
      <c r="E20" s="316">
        <f t="shared" si="3"/>
        <v>0.7</v>
      </c>
      <c r="F20" s="316">
        <f t="shared" si="3"/>
        <v>0.7</v>
      </c>
      <c r="G20" s="316">
        <f t="shared" si="3"/>
        <v>0.7</v>
      </c>
      <c r="H20" s="316">
        <f t="shared" si="3"/>
        <v>0.7</v>
      </c>
      <c r="I20" s="317">
        <f t="shared" si="1"/>
        <v>3.5</v>
      </c>
    </row>
    <row r="21" spans="1:9" s="201" customFormat="1" ht="17.25" customHeight="1">
      <c r="A21" s="261"/>
      <c r="B21" s="258"/>
      <c r="C21" s="230" t="s">
        <v>433</v>
      </c>
      <c r="D21" s="316">
        <f>D27+D33+D39+D45+D57</f>
        <v>210.1</v>
      </c>
      <c r="E21" s="316">
        <f t="shared" si="3"/>
        <v>248.2</v>
      </c>
      <c r="F21" s="316">
        <f t="shared" si="3"/>
        <v>272</v>
      </c>
      <c r="G21" s="316">
        <f t="shared" si="3"/>
        <v>282</v>
      </c>
      <c r="H21" s="316">
        <f t="shared" si="3"/>
        <v>282</v>
      </c>
      <c r="I21" s="317">
        <f t="shared" si="1"/>
        <v>1294.3</v>
      </c>
    </row>
    <row r="22" spans="1:9" s="201" customFormat="1" ht="15" customHeight="1">
      <c r="A22" s="262"/>
      <c r="B22" s="259"/>
      <c r="C22" s="230" t="s">
        <v>434</v>
      </c>
      <c r="D22" s="316">
        <f>D28+D34+D40+D46+D58</f>
        <v>0</v>
      </c>
      <c r="E22" s="316">
        <v>0</v>
      </c>
      <c r="F22" s="316">
        <v>0</v>
      </c>
      <c r="G22" s="316">
        <v>0</v>
      </c>
      <c r="H22" s="316">
        <v>0</v>
      </c>
      <c r="I22" s="317">
        <f t="shared" si="1"/>
        <v>0</v>
      </c>
    </row>
    <row r="23" spans="1:9" s="202" customFormat="1" ht="19.5" customHeight="1">
      <c r="A23" s="273" t="s">
        <v>450</v>
      </c>
      <c r="B23" s="267" t="s">
        <v>441</v>
      </c>
      <c r="C23" s="219" t="s">
        <v>424</v>
      </c>
      <c r="D23" s="318">
        <f>D24+D25+D26+D27+D28</f>
        <v>7533.8</v>
      </c>
      <c r="E23" s="318">
        <f>E24+E25+E26+E27+E28</f>
        <v>6730.0999999999995</v>
      </c>
      <c r="F23" s="318">
        <f t="shared" ref="F23:H23" si="4">F24+F25+F26+F27+F28</f>
        <v>7129.4</v>
      </c>
      <c r="G23" s="318">
        <f t="shared" si="4"/>
        <v>6839.4</v>
      </c>
      <c r="H23" s="318">
        <f t="shared" si="4"/>
        <v>6839.4</v>
      </c>
      <c r="I23" s="312">
        <f t="shared" si="1"/>
        <v>35072.1</v>
      </c>
    </row>
    <row r="24" spans="1:9" s="202" customFormat="1" ht="18" customHeight="1">
      <c r="A24" s="274"/>
      <c r="B24" s="268"/>
      <c r="C24" s="211" t="s">
        <v>430</v>
      </c>
      <c r="D24" s="319">
        <v>7217.3</v>
      </c>
      <c r="E24" s="225">
        <v>6481.2</v>
      </c>
      <c r="F24" s="225">
        <v>6856.7</v>
      </c>
      <c r="G24" s="225">
        <v>6556.7</v>
      </c>
      <c r="H24" s="225">
        <v>6556.7</v>
      </c>
      <c r="I24" s="225">
        <f>D24+E24+F24+G24+H24</f>
        <v>33668.6</v>
      </c>
    </row>
    <row r="25" spans="1:9" s="202" customFormat="1" ht="15.75" customHeight="1">
      <c r="A25" s="274"/>
      <c r="B25" s="268"/>
      <c r="C25" s="211" t="s">
        <v>431</v>
      </c>
      <c r="D25" s="32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274"/>
      <c r="B26" s="268"/>
      <c r="C26" s="211" t="s">
        <v>432</v>
      </c>
      <c r="D26" s="32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274"/>
      <c r="B27" s="268"/>
      <c r="C27" s="211" t="s">
        <v>433</v>
      </c>
      <c r="D27" s="32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275"/>
      <c r="B28" s="269"/>
      <c r="C28" s="211" t="s">
        <v>434</v>
      </c>
      <c r="D28" s="31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06" t="s">
        <v>451</v>
      </c>
      <c r="B29" s="284" t="s">
        <v>441</v>
      </c>
      <c r="C29" s="220" t="s">
        <v>424</v>
      </c>
      <c r="D29" s="318">
        <f>D30</f>
        <v>0.5</v>
      </c>
      <c r="E29" s="312">
        <f>E30</f>
        <v>2</v>
      </c>
      <c r="F29" s="312">
        <f>F30</f>
        <v>2</v>
      </c>
      <c r="G29" s="312">
        <f>G30</f>
        <v>2</v>
      </c>
      <c r="H29" s="312">
        <f>H30</f>
        <v>2</v>
      </c>
      <c r="I29" s="312">
        <f t="shared" si="1"/>
        <v>8.5</v>
      </c>
    </row>
    <row r="30" spans="1:9" s="201" customFormat="1" ht="15.75" customHeight="1">
      <c r="A30" s="306"/>
      <c r="B30" s="284"/>
      <c r="C30" s="194" t="s">
        <v>430</v>
      </c>
      <c r="D30" s="31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06"/>
      <c r="B31" s="284"/>
      <c r="C31" s="194" t="s">
        <v>431</v>
      </c>
      <c r="D31" s="31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06"/>
      <c r="B32" s="284"/>
      <c r="C32" s="194" t="s">
        <v>432</v>
      </c>
      <c r="D32" s="31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06"/>
      <c r="B33" s="284"/>
      <c r="C33" s="194" t="s">
        <v>433</v>
      </c>
      <c r="D33" s="31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06"/>
      <c r="B34" s="284"/>
      <c r="C34" s="194" t="s">
        <v>434</v>
      </c>
      <c r="D34" s="31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08" t="s">
        <v>452</v>
      </c>
      <c r="B35" s="284" t="s">
        <v>441</v>
      </c>
      <c r="C35" s="220" t="s">
        <v>424</v>
      </c>
      <c r="D35" s="318">
        <f>D36+D37+D38+D39+D40</f>
        <v>540.5</v>
      </c>
      <c r="E35" s="312">
        <f>E36+E37+E38+E39+E40</f>
        <v>663.4</v>
      </c>
      <c r="F35" s="312">
        <f>F36+F37+F38+F39+F40</f>
        <v>676.7</v>
      </c>
      <c r="G35" s="312">
        <f>G36+G37+G38+G39+G40</f>
        <v>676.7</v>
      </c>
      <c r="H35" s="312">
        <f>H36+H37+H38+H39+H40</f>
        <v>676.7</v>
      </c>
      <c r="I35" s="312">
        <f t="shared" si="1"/>
        <v>3234</v>
      </c>
    </row>
    <row r="36" spans="1:9" s="202" customFormat="1" ht="17.25" customHeight="1">
      <c r="A36" s="308"/>
      <c r="B36" s="284"/>
      <c r="C36" s="194" t="s">
        <v>430</v>
      </c>
      <c r="D36" s="313">
        <v>540.5</v>
      </c>
      <c r="E36" s="225">
        <v>663.4</v>
      </c>
      <c r="F36" s="225">
        <v>676.7</v>
      </c>
      <c r="G36" s="225">
        <v>676.7</v>
      </c>
      <c r="H36" s="225">
        <v>676.7</v>
      </c>
      <c r="I36" s="225">
        <f t="shared" si="1"/>
        <v>3234</v>
      </c>
    </row>
    <row r="37" spans="1:9" s="202" customFormat="1" ht="18" customHeight="1">
      <c r="A37" s="308"/>
      <c r="B37" s="284"/>
      <c r="C37" s="194" t="s">
        <v>431</v>
      </c>
      <c r="D37" s="31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08"/>
      <c r="B38" s="284"/>
      <c r="C38" s="194" t="s">
        <v>432</v>
      </c>
      <c r="D38" s="31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08"/>
      <c r="B39" s="284"/>
      <c r="C39" s="194" t="s">
        <v>433</v>
      </c>
      <c r="D39" s="31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08"/>
      <c r="B40" s="284"/>
      <c r="C40" s="194" t="s">
        <v>434</v>
      </c>
      <c r="D40" s="31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273" t="s">
        <v>453</v>
      </c>
      <c r="B41" s="267" t="s">
        <v>441</v>
      </c>
      <c r="C41" s="220" t="s">
        <v>424</v>
      </c>
      <c r="D41" s="318">
        <f>D42</f>
        <v>0</v>
      </c>
      <c r="E41" s="312">
        <v>0</v>
      </c>
      <c r="F41" s="312">
        <f>F42</f>
        <v>0</v>
      </c>
      <c r="G41" s="312">
        <f>G42</f>
        <v>0</v>
      </c>
      <c r="H41" s="312">
        <f>H42</f>
        <v>0</v>
      </c>
      <c r="I41" s="312">
        <f t="shared" si="1"/>
        <v>0</v>
      </c>
    </row>
    <row r="42" spans="1:9" s="202" customFormat="1" ht="18" customHeight="1">
      <c r="A42" s="274"/>
      <c r="B42" s="268"/>
      <c r="C42" s="194" t="s">
        <v>430</v>
      </c>
      <c r="D42" s="31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274"/>
      <c r="B43" s="268"/>
      <c r="C43" s="194" t="s">
        <v>431</v>
      </c>
      <c r="D43" s="31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274"/>
      <c r="B44" s="268"/>
      <c r="C44" s="194" t="s">
        <v>432</v>
      </c>
      <c r="D44" s="31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274"/>
      <c r="B45" s="268"/>
      <c r="C45" s="194" t="s">
        <v>433</v>
      </c>
      <c r="D45" s="31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275"/>
      <c r="B46" s="269"/>
      <c r="C46" s="194" t="s">
        <v>434</v>
      </c>
      <c r="D46" s="31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09" t="s">
        <v>454</v>
      </c>
      <c r="B47" s="267" t="s">
        <v>441</v>
      </c>
      <c r="C47" s="220" t="s">
        <v>424</v>
      </c>
      <c r="D47" s="318">
        <v>0</v>
      </c>
      <c r="E47" s="318">
        <f>E48+E49+E50+E51+E52</f>
        <v>0</v>
      </c>
      <c r="F47" s="318">
        <f t="shared" ref="F47:H47" si="5">F48+F49+F50+F51+F52</f>
        <v>0</v>
      </c>
      <c r="G47" s="318">
        <f t="shared" si="5"/>
        <v>0</v>
      </c>
      <c r="H47" s="318">
        <f t="shared" si="5"/>
        <v>0</v>
      </c>
      <c r="I47" s="312">
        <f t="shared" ref="I47:I110" si="6">D47+E47+F47+G47+H47</f>
        <v>0</v>
      </c>
    </row>
    <row r="48" spans="1:9" s="202" customFormat="1" ht="23.25" customHeight="1">
      <c r="A48" s="310"/>
      <c r="B48" s="282"/>
      <c r="C48" s="194" t="s">
        <v>430</v>
      </c>
      <c r="D48" s="31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10"/>
      <c r="B49" s="282"/>
      <c r="C49" s="194" t="s">
        <v>431</v>
      </c>
      <c r="D49" s="31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10"/>
      <c r="B50" s="282"/>
      <c r="C50" s="194" t="s">
        <v>432</v>
      </c>
      <c r="D50" s="31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10"/>
      <c r="B51" s="282"/>
      <c r="C51" s="194" t="s">
        <v>433</v>
      </c>
      <c r="D51" s="31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11"/>
      <c r="B52" s="283"/>
      <c r="C52" s="194" t="s">
        <v>434</v>
      </c>
      <c r="D52" s="31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273" t="s">
        <v>456</v>
      </c>
      <c r="B53" s="284" t="s">
        <v>441</v>
      </c>
      <c r="C53" s="219" t="s">
        <v>424</v>
      </c>
      <c r="D53" s="318">
        <f>D54 +D55</f>
        <v>5806.8</v>
      </c>
      <c r="E53" s="321">
        <f>E54+E55+E56+E57+E58</f>
        <v>7679.1</v>
      </c>
      <c r="F53" s="312">
        <f t="shared" ref="F53:H53" si="7">F54+F55+F56+F57+F58</f>
        <v>7679.1</v>
      </c>
      <c r="G53" s="312">
        <f t="shared" si="7"/>
        <v>7679.1</v>
      </c>
      <c r="H53" s="312">
        <f t="shared" si="7"/>
        <v>7679.1</v>
      </c>
      <c r="I53" s="312">
        <f t="shared" si="6"/>
        <v>36523.199999999997</v>
      </c>
    </row>
    <row r="54" spans="1:9" s="202" customFormat="1" ht="15.75" customHeight="1">
      <c r="A54" s="274"/>
      <c r="B54" s="284"/>
      <c r="C54" s="211" t="s">
        <v>430</v>
      </c>
      <c r="D54" s="320">
        <v>5070.3</v>
      </c>
      <c r="E54" s="32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274"/>
      <c r="B55" s="284"/>
      <c r="C55" s="211" t="s">
        <v>431</v>
      </c>
      <c r="D55" s="320">
        <v>736.5</v>
      </c>
      <c r="E55" s="32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274"/>
      <c r="B56" s="284"/>
      <c r="C56" s="211" t="s">
        <v>432</v>
      </c>
      <c r="D56" s="313">
        <v>0</v>
      </c>
      <c r="E56" s="32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274"/>
      <c r="B57" s="284"/>
      <c r="C57" s="194" t="s">
        <v>433</v>
      </c>
      <c r="D57" s="31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275"/>
      <c r="B58" s="284"/>
      <c r="C58" s="194" t="s">
        <v>434</v>
      </c>
      <c r="D58" s="31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297" t="s">
        <v>472</v>
      </c>
      <c r="B59" s="285" t="s">
        <v>441</v>
      </c>
      <c r="C59" s="224" t="s">
        <v>424</v>
      </c>
      <c r="D59" s="314">
        <f>D60</f>
        <v>3.6</v>
      </c>
      <c r="E59" s="314">
        <f>E60+E61+E62+E63+E64</f>
        <v>8</v>
      </c>
      <c r="F59" s="314">
        <f t="shared" ref="F59:H59" si="8">F60+F61+F62+F63+F64</f>
        <v>3.6</v>
      </c>
      <c r="G59" s="314">
        <f t="shared" si="8"/>
        <v>3.6</v>
      </c>
      <c r="H59" s="314">
        <f t="shared" si="8"/>
        <v>3.6</v>
      </c>
      <c r="I59" s="315">
        <f t="shared" si="6"/>
        <v>22.400000000000002</v>
      </c>
    </row>
    <row r="60" spans="1:9" s="206" customFormat="1" ht="18" customHeight="1">
      <c r="A60" s="298"/>
      <c r="B60" s="285"/>
      <c r="C60" s="224" t="s">
        <v>430</v>
      </c>
      <c r="D60" s="314">
        <f>D65</f>
        <v>3.6</v>
      </c>
      <c r="E60" s="314">
        <f>E65</f>
        <v>8</v>
      </c>
      <c r="F60" s="314">
        <f t="shared" ref="F60:H60" si="9">F65</f>
        <v>3.6</v>
      </c>
      <c r="G60" s="314">
        <f t="shared" si="9"/>
        <v>3.6</v>
      </c>
      <c r="H60" s="314">
        <f t="shared" si="9"/>
        <v>3.6</v>
      </c>
      <c r="I60" s="315">
        <f t="shared" si="6"/>
        <v>22.400000000000002</v>
      </c>
    </row>
    <row r="61" spans="1:9" s="206" customFormat="1">
      <c r="A61" s="298"/>
      <c r="B61" s="285"/>
      <c r="C61" s="224" t="s">
        <v>431</v>
      </c>
      <c r="D61" s="314">
        <v>0</v>
      </c>
      <c r="E61" s="314">
        <v>0</v>
      </c>
      <c r="F61" s="314">
        <v>0</v>
      </c>
      <c r="G61" s="314">
        <v>0</v>
      </c>
      <c r="H61" s="314">
        <v>0</v>
      </c>
      <c r="I61" s="315">
        <f t="shared" si="6"/>
        <v>0</v>
      </c>
    </row>
    <row r="62" spans="1:9" s="206" customFormat="1">
      <c r="A62" s="298"/>
      <c r="B62" s="285"/>
      <c r="C62" s="224" t="s">
        <v>432</v>
      </c>
      <c r="D62" s="314">
        <v>0</v>
      </c>
      <c r="E62" s="314">
        <v>0</v>
      </c>
      <c r="F62" s="314">
        <v>0</v>
      </c>
      <c r="G62" s="314">
        <v>0</v>
      </c>
      <c r="H62" s="314">
        <v>0</v>
      </c>
      <c r="I62" s="315">
        <f t="shared" si="6"/>
        <v>0</v>
      </c>
    </row>
    <row r="63" spans="1:9" s="206" customFormat="1">
      <c r="A63" s="298"/>
      <c r="B63" s="285"/>
      <c r="C63" s="224" t="s">
        <v>433</v>
      </c>
      <c r="D63" s="314">
        <v>0</v>
      </c>
      <c r="E63" s="314">
        <v>0</v>
      </c>
      <c r="F63" s="314">
        <v>0</v>
      </c>
      <c r="G63" s="314">
        <v>0</v>
      </c>
      <c r="H63" s="314">
        <v>0</v>
      </c>
      <c r="I63" s="315">
        <f t="shared" si="6"/>
        <v>0</v>
      </c>
    </row>
    <row r="64" spans="1:9" s="206" customFormat="1">
      <c r="A64" s="299"/>
      <c r="B64" s="285"/>
      <c r="C64" s="224" t="s">
        <v>434</v>
      </c>
      <c r="D64" s="314">
        <v>0</v>
      </c>
      <c r="E64" s="314">
        <v>0</v>
      </c>
      <c r="F64" s="314">
        <v>0</v>
      </c>
      <c r="G64" s="314">
        <v>0</v>
      </c>
      <c r="H64" s="314">
        <v>0</v>
      </c>
      <c r="I64" s="315">
        <f t="shared" si="6"/>
        <v>0</v>
      </c>
    </row>
    <row r="65" spans="1:9" s="202" customFormat="1" ht="19.5" customHeight="1">
      <c r="A65" s="303" t="s">
        <v>455</v>
      </c>
      <c r="B65" s="284" t="s">
        <v>441</v>
      </c>
      <c r="C65" s="220" t="s">
        <v>424</v>
      </c>
      <c r="D65" s="318">
        <f>D66</f>
        <v>3.6</v>
      </c>
      <c r="E65" s="312">
        <f>E66</f>
        <v>8</v>
      </c>
      <c r="F65" s="312">
        <f>F66</f>
        <v>3.6</v>
      </c>
      <c r="G65" s="312">
        <f>G66</f>
        <v>3.6</v>
      </c>
      <c r="H65" s="312">
        <f>H66</f>
        <v>3.6</v>
      </c>
      <c r="I65" s="312">
        <f t="shared" si="6"/>
        <v>22.400000000000002</v>
      </c>
    </row>
    <row r="66" spans="1:9" s="206" customFormat="1">
      <c r="A66" s="303"/>
      <c r="B66" s="284"/>
      <c r="C66" s="194" t="s">
        <v>430</v>
      </c>
      <c r="D66" s="313">
        <v>3.6</v>
      </c>
      <c r="E66" s="225">
        <v>8</v>
      </c>
      <c r="F66" s="225">
        <v>3.6</v>
      </c>
      <c r="G66" s="225">
        <v>3.6</v>
      </c>
      <c r="H66" s="225">
        <v>3.6</v>
      </c>
      <c r="I66" s="225">
        <f t="shared" si="6"/>
        <v>22.400000000000002</v>
      </c>
    </row>
    <row r="67" spans="1:9" s="202" customFormat="1">
      <c r="A67" s="303"/>
      <c r="B67" s="284"/>
      <c r="C67" s="194" t="s">
        <v>431</v>
      </c>
      <c r="D67" s="31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03"/>
      <c r="B68" s="284"/>
      <c r="C68" s="194" t="s">
        <v>432</v>
      </c>
      <c r="D68" s="31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03"/>
      <c r="B69" s="284"/>
      <c r="C69" s="194" t="s">
        <v>433</v>
      </c>
      <c r="D69" s="31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03"/>
      <c r="B70" s="284"/>
      <c r="C70" s="194" t="s">
        <v>434</v>
      </c>
      <c r="D70" s="31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297" t="s">
        <v>473</v>
      </c>
      <c r="B71" s="285" t="s">
        <v>441</v>
      </c>
      <c r="C71" s="224" t="s">
        <v>424</v>
      </c>
      <c r="D71" s="314">
        <f>D72+D73+D74+D75+D76</f>
        <v>6651.0999999999995</v>
      </c>
      <c r="E71" s="314">
        <f>E72+E73+E74</f>
        <v>3084.9</v>
      </c>
      <c r="F71" s="314">
        <f>F72+F73+F74+F75+F76</f>
        <v>0</v>
      </c>
      <c r="G71" s="314">
        <f>G72+G73+G74+G75+G76</f>
        <v>0</v>
      </c>
      <c r="H71" s="314">
        <f>H72+H73+H74+H75+H76</f>
        <v>0</v>
      </c>
      <c r="I71" s="315">
        <f t="shared" si="6"/>
        <v>9736</v>
      </c>
    </row>
    <row r="72" spans="1:9" s="206" customFormat="1" ht="17.25" customHeight="1">
      <c r="A72" s="298"/>
      <c r="B72" s="285"/>
      <c r="C72" s="224" t="s">
        <v>430</v>
      </c>
      <c r="D72" s="314">
        <f>D78+D84+D90+D96+D102</f>
        <v>6209.4</v>
      </c>
      <c r="E72" s="314">
        <f>E78+E84+E90+E96+E102</f>
        <v>78</v>
      </c>
      <c r="F72" s="314">
        <f>F78+F84+F90+F96</f>
        <v>0</v>
      </c>
      <c r="G72" s="314">
        <f t="shared" ref="G72:H72" si="10">G78+G84+G90+G96</f>
        <v>0</v>
      </c>
      <c r="H72" s="314">
        <f t="shared" si="10"/>
        <v>0</v>
      </c>
      <c r="I72" s="315">
        <f t="shared" si="6"/>
        <v>6287.4</v>
      </c>
    </row>
    <row r="73" spans="1:9" s="206" customFormat="1">
      <c r="A73" s="298"/>
      <c r="B73" s="285"/>
      <c r="C73" s="224" t="s">
        <v>431</v>
      </c>
      <c r="D73" s="314">
        <f>D79+D85+D91+D97+D103</f>
        <v>54.8</v>
      </c>
      <c r="E73" s="314">
        <f>E79+E85+E91+E97+E103</f>
        <v>3006.9</v>
      </c>
      <c r="F73" s="314">
        <v>0</v>
      </c>
      <c r="G73" s="314">
        <v>0</v>
      </c>
      <c r="H73" s="314">
        <v>0</v>
      </c>
      <c r="I73" s="315">
        <f t="shared" si="6"/>
        <v>3061.7000000000003</v>
      </c>
    </row>
    <row r="74" spans="1:9" s="206" customFormat="1">
      <c r="A74" s="298"/>
      <c r="B74" s="285"/>
      <c r="C74" s="224" t="s">
        <v>432</v>
      </c>
      <c r="D74" s="314">
        <f>D80+D86+D92+D98</f>
        <v>386.9</v>
      </c>
      <c r="E74" s="314">
        <f>E80+E86+E92+E98+E104</f>
        <v>0</v>
      </c>
      <c r="F74" s="314">
        <f>F80+F86+F92+F98</f>
        <v>0</v>
      </c>
      <c r="G74" s="314">
        <f t="shared" ref="G74:H74" si="11">G80+G86+G92+G98</f>
        <v>0</v>
      </c>
      <c r="H74" s="314">
        <f t="shared" si="11"/>
        <v>0</v>
      </c>
      <c r="I74" s="315">
        <f t="shared" si="6"/>
        <v>386.9</v>
      </c>
    </row>
    <row r="75" spans="1:9" s="206" customFormat="1">
      <c r="A75" s="298"/>
      <c r="B75" s="285"/>
      <c r="C75" s="224" t="s">
        <v>433</v>
      </c>
      <c r="D75" s="314">
        <v>0</v>
      </c>
      <c r="E75" s="314">
        <v>0</v>
      </c>
      <c r="F75" s="314">
        <v>0</v>
      </c>
      <c r="G75" s="314">
        <v>0</v>
      </c>
      <c r="H75" s="314">
        <v>0</v>
      </c>
      <c r="I75" s="315">
        <f t="shared" si="6"/>
        <v>0</v>
      </c>
    </row>
    <row r="76" spans="1:9" s="206" customFormat="1">
      <c r="A76" s="299"/>
      <c r="B76" s="285"/>
      <c r="C76" s="224" t="s">
        <v>434</v>
      </c>
      <c r="D76" s="314">
        <v>0</v>
      </c>
      <c r="E76" s="314">
        <f>E82+E88+E94+E100+E106</f>
        <v>0</v>
      </c>
      <c r="F76" s="314">
        <v>0</v>
      </c>
      <c r="G76" s="314">
        <v>0</v>
      </c>
      <c r="H76" s="314">
        <v>0</v>
      </c>
      <c r="I76" s="315">
        <f t="shared" si="6"/>
        <v>0</v>
      </c>
    </row>
    <row r="77" spans="1:9" s="202" customFormat="1" ht="15.6" customHeight="1">
      <c r="A77" s="273" t="s">
        <v>470</v>
      </c>
      <c r="B77" s="284" t="s">
        <v>441</v>
      </c>
      <c r="C77" s="220" t="s">
        <v>424</v>
      </c>
      <c r="D77" s="318">
        <f>D78+D79+D80+D81+D82</f>
        <v>5908.8</v>
      </c>
      <c r="E77" s="312">
        <f>E78+E79+E80+E81+E82</f>
        <v>2695.2000000000003</v>
      </c>
      <c r="F77" s="312">
        <f>F78+F79+F80+F81+F82</f>
        <v>0</v>
      </c>
      <c r="G77" s="312">
        <f>G78+G79+G80+G81+G82</f>
        <v>0</v>
      </c>
      <c r="H77" s="312">
        <f>H78+H79+H80+H81+H82</f>
        <v>0</v>
      </c>
      <c r="I77" s="312">
        <f t="shared" si="6"/>
        <v>8604</v>
      </c>
    </row>
    <row r="78" spans="1:9" s="202" customFormat="1" ht="16.7" customHeight="1">
      <c r="A78" s="274"/>
      <c r="B78" s="284"/>
      <c r="C78" s="194" t="s">
        <v>430</v>
      </c>
      <c r="D78" s="32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274"/>
      <c r="B79" s="284"/>
      <c r="C79" s="194" t="s">
        <v>431</v>
      </c>
      <c r="D79" s="313">
        <v>0</v>
      </c>
      <c r="E79" s="225">
        <v>2666.4</v>
      </c>
      <c r="F79" s="225">
        <v>0</v>
      </c>
      <c r="G79" s="225">
        <v>0</v>
      </c>
      <c r="H79" s="225">
        <v>0</v>
      </c>
      <c r="I79" s="225">
        <f t="shared" si="6"/>
        <v>2666.4</v>
      </c>
    </row>
    <row r="80" spans="1:9" s="202" customFormat="1">
      <c r="A80" s="274"/>
      <c r="B80" s="284"/>
      <c r="C80" s="194" t="s">
        <v>432</v>
      </c>
      <c r="D80" s="31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274"/>
      <c r="B81" s="284"/>
      <c r="C81" s="194" t="s">
        <v>433</v>
      </c>
      <c r="D81" s="31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275"/>
      <c r="B82" s="284"/>
      <c r="C82" s="194" t="s">
        <v>434</v>
      </c>
      <c r="D82" s="31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273" t="s">
        <v>469</v>
      </c>
      <c r="B83" s="284" t="s">
        <v>441</v>
      </c>
      <c r="C83" s="220" t="s">
        <v>424</v>
      </c>
      <c r="D83" s="318">
        <f>D84+D85+D86+D87+D88</f>
        <v>122</v>
      </c>
      <c r="E83" s="312">
        <f>E84+E85+E86+E87+E88</f>
        <v>38.700000000000003</v>
      </c>
      <c r="F83" s="312">
        <f>F84+F85+F86+F87+F88</f>
        <v>0</v>
      </c>
      <c r="G83" s="312">
        <f>G84+G85+G86+G87+G88</f>
        <v>0</v>
      </c>
      <c r="H83" s="312">
        <f>H84+H85+H86+H87+H88</f>
        <v>0</v>
      </c>
      <c r="I83" s="312">
        <f t="shared" si="6"/>
        <v>160.69999999999999</v>
      </c>
    </row>
    <row r="84" spans="1:9" s="202" customFormat="1" ht="17.25" customHeight="1">
      <c r="A84" s="274"/>
      <c r="B84" s="284"/>
      <c r="C84" s="194" t="s">
        <v>430</v>
      </c>
      <c r="D84" s="313">
        <v>122</v>
      </c>
      <c r="E84" s="225">
        <v>38.700000000000003</v>
      </c>
      <c r="F84" s="225">
        <v>0</v>
      </c>
      <c r="G84" s="225">
        <v>0</v>
      </c>
      <c r="H84" s="225">
        <v>0</v>
      </c>
      <c r="I84" s="225">
        <f t="shared" si="6"/>
        <v>160.69999999999999</v>
      </c>
    </row>
    <row r="85" spans="1:9" s="202" customFormat="1">
      <c r="A85" s="274"/>
      <c r="B85" s="284"/>
      <c r="C85" s="194" t="s">
        <v>431</v>
      </c>
      <c r="D85" s="31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274"/>
      <c r="B86" s="284"/>
      <c r="C86" s="194" t="s">
        <v>432</v>
      </c>
      <c r="D86" s="31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274"/>
      <c r="B87" s="284"/>
      <c r="C87" s="194" t="s">
        <v>433</v>
      </c>
      <c r="D87" s="31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275"/>
      <c r="B88" s="284"/>
      <c r="C88" s="194" t="s">
        <v>434</v>
      </c>
      <c r="D88" s="31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273" t="s">
        <v>468</v>
      </c>
      <c r="B89" s="284" t="s">
        <v>441</v>
      </c>
      <c r="C89" s="220" t="s">
        <v>424</v>
      </c>
      <c r="D89" s="318">
        <f>D90+D91+D92+D93+D94</f>
        <v>174.7</v>
      </c>
      <c r="E89" s="312">
        <f>E91+E90+E92+E93+E94</f>
        <v>351</v>
      </c>
      <c r="F89" s="312">
        <f>F90+F91+F92+F93+F94</f>
        <v>0</v>
      </c>
      <c r="G89" s="312">
        <f>G90+G91+G92+G93+G94</f>
        <v>0</v>
      </c>
      <c r="H89" s="312">
        <f>H90+H91+H92+H93+H94</f>
        <v>0</v>
      </c>
      <c r="I89" s="312">
        <f t="shared" si="6"/>
        <v>525.70000000000005</v>
      </c>
    </row>
    <row r="90" spans="1:9" s="202" customFormat="1" ht="15.6" customHeight="1">
      <c r="A90" s="274"/>
      <c r="B90" s="284"/>
      <c r="C90" s="194" t="s">
        <v>430</v>
      </c>
      <c r="D90" s="32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274"/>
      <c r="B91" s="284"/>
      <c r="C91" s="194" t="s">
        <v>431</v>
      </c>
      <c r="D91" s="313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274"/>
      <c r="B92" s="284"/>
      <c r="C92" s="194" t="s">
        <v>432</v>
      </c>
      <c r="D92" s="313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274"/>
      <c r="B93" s="284"/>
      <c r="C93" s="194" t="s">
        <v>433</v>
      </c>
      <c r="D93" s="31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275"/>
      <c r="B94" s="284"/>
      <c r="C94" s="194" t="s">
        <v>434</v>
      </c>
      <c r="D94" s="31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273" t="s">
        <v>467</v>
      </c>
      <c r="B95" s="267" t="s">
        <v>441</v>
      </c>
      <c r="C95" s="219" t="s">
        <v>424</v>
      </c>
      <c r="D95" s="318">
        <f>D96+D97+D98+D99</f>
        <v>390.79999999999995</v>
      </c>
      <c r="E95" s="312">
        <v>0</v>
      </c>
      <c r="F95" s="312">
        <v>0</v>
      </c>
      <c r="G95" s="312">
        <v>0</v>
      </c>
      <c r="H95" s="312">
        <v>0</v>
      </c>
      <c r="I95" s="312">
        <f t="shared" si="6"/>
        <v>390.79999999999995</v>
      </c>
    </row>
    <row r="96" spans="1:9" s="202" customFormat="1" ht="15.75" customHeight="1">
      <c r="A96" s="274"/>
      <c r="B96" s="268"/>
      <c r="C96" s="211" t="s">
        <v>430</v>
      </c>
      <c r="D96" s="32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274"/>
      <c r="B97" s="268"/>
      <c r="C97" s="211" t="s">
        <v>431</v>
      </c>
      <c r="D97" s="32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274"/>
      <c r="B98" s="268"/>
      <c r="C98" s="211" t="s">
        <v>432</v>
      </c>
      <c r="D98" s="32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274"/>
      <c r="B99" s="268"/>
      <c r="C99" s="194" t="s">
        <v>433</v>
      </c>
      <c r="D99" s="325">
        <v>0</v>
      </c>
      <c r="E99" s="32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275"/>
      <c r="B100" s="269"/>
      <c r="C100" s="194" t="s">
        <v>434</v>
      </c>
      <c r="D100" s="31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273" t="s">
        <v>466</v>
      </c>
      <c r="B101" s="267" t="s">
        <v>448</v>
      </c>
      <c r="C101" s="220" t="s">
        <v>424</v>
      </c>
      <c r="D101" s="318">
        <f>D102+D103+D104+D105+D106</f>
        <v>54.8</v>
      </c>
      <c r="E101" s="312">
        <v>0</v>
      </c>
      <c r="F101" s="312">
        <v>0</v>
      </c>
      <c r="G101" s="312">
        <v>0</v>
      </c>
      <c r="H101" s="312">
        <v>0</v>
      </c>
      <c r="I101" s="312">
        <f t="shared" si="6"/>
        <v>54.8</v>
      </c>
    </row>
    <row r="102" spans="1:9" s="202" customFormat="1" ht="15.6" customHeight="1">
      <c r="A102" s="274"/>
      <c r="B102" s="268"/>
      <c r="C102" s="194" t="s">
        <v>430</v>
      </c>
      <c r="D102" s="31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274"/>
      <c r="B103" s="268"/>
      <c r="C103" s="194" t="s">
        <v>431</v>
      </c>
      <c r="D103" s="32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274"/>
      <c r="B104" s="268"/>
      <c r="C104" s="194" t="s">
        <v>432</v>
      </c>
      <c r="D104" s="31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274"/>
      <c r="B105" s="268"/>
      <c r="C105" s="194" t="s">
        <v>433</v>
      </c>
      <c r="D105" s="31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275"/>
      <c r="B106" s="269"/>
      <c r="C106" s="194" t="s">
        <v>434</v>
      </c>
      <c r="D106" s="31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297" t="s">
        <v>474</v>
      </c>
      <c r="B107" s="257" t="s">
        <v>441</v>
      </c>
      <c r="C107" s="224" t="s">
        <v>424</v>
      </c>
      <c r="D107" s="314">
        <f t="shared" ref="D107:H107" si="12">D108+D109+D110+D111+D112</f>
        <v>90.5</v>
      </c>
      <c r="E107" s="314">
        <f t="shared" si="12"/>
        <v>2</v>
      </c>
      <c r="F107" s="314">
        <f t="shared" si="12"/>
        <v>0</v>
      </c>
      <c r="G107" s="314">
        <f t="shared" si="12"/>
        <v>0</v>
      </c>
      <c r="H107" s="314">
        <f t="shared" si="12"/>
        <v>0</v>
      </c>
      <c r="I107" s="315">
        <f t="shared" si="6"/>
        <v>92.5</v>
      </c>
    </row>
    <row r="108" spans="1:9" s="206" customFormat="1" ht="15" customHeight="1">
      <c r="A108" s="298"/>
      <c r="B108" s="258"/>
      <c r="C108" s="224" t="s">
        <v>430</v>
      </c>
      <c r="D108" s="314">
        <f>D114+D120</f>
        <v>90.5</v>
      </c>
      <c r="E108" s="314">
        <f>E114+E120</f>
        <v>0</v>
      </c>
      <c r="F108" s="314">
        <f t="shared" ref="F108:H112" si="13">F114+F120</f>
        <v>0</v>
      </c>
      <c r="G108" s="314">
        <f t="shared" si="13"/>
        <v>0</v>
      </c>
      <c r="H108" s="314">
        <f t="shared" si="13"/>
        <v>0</v>
      </c>
      <c r="I108" s="315">
        <f t="shared" si="6"/>
        <v>90.5</v>
      </c>
    </row>
    <row r="109" spans="1:9" s="206" customFormat="1" ht="14.25" customHeight="1">
      <c r="A109" s="298"/>
      <c r="B109" s="258"/>
      <c r="C109" s="224" t="s">
        <v>431</v>
      </c>
      <c r="D109" s="314">
        <v>0</v>
      </c>
      <c r="E109" s="314">
        <f>E115+E121</f>
        <v>2</v>
      </c>
      <c r="F109" s="314">
        <f t="shared" si="13"/>
        <v>0</v>
      </c>
      <c r="G109" s="314">
        <f t="shared" si="13"/>
        <v>0</v>
      </c>
      <c r="H109" s="314">
        <f t="shared" si="13"/>
        <v>0</v>
      </c>
      <c r="I109" s="315">
        <f t="shared" si="6"/>
        <v>2</v>
      </c>
    </row>
    <row r="110" spans="1:9" s="206" customFormat="1" ht="18" customHeight="1">
      <c r="A110" s="298"/>
      <c r="B110" s="258"/>
      <c r="C110" s="224" t="s">
        <v>432</v>
      </c>
      <c r="D110" s="314">
        <v>0</v>
      </c>
      <c r="E110" s="314">
        <f>E116+E122</f>
        <v>0</v>
      </c>
      <c r="F110" s="314">
        <f t="shared" si="13"/>
        <v>0</v>
      </c>
      <c r="G110" s="314">
        <f t="shared" si="13"/>
        <v>0</v>
      </c>
      <c r="H110" s="314">
        <f t="shared" si="13"/>
        <v>0</v>
      </c>
      <c r="I110" s="315">
        <f t="shared" si="6"/>
        <v>0</v>
      </c>
    </row>
    <row r="111" spans="1:9" s="206" customFormat="1">
      <c r="A111" s="298"/>
      <c r="B111" s="258"/>
      <c r="C111" s="224" t="s">
        <v>433</v>
      </c>
      <c r="D111" s="314">
        <v>0</v>
      </c>
      <c r="E111" s="314">
        <f>E117+E123</f>
        <v>0</v>
      </c>
      <c r="F111" s="314">
        <f t="shared" si="13"/>
        <v>0</v>
      </c>
      <c r="G111" s="314">
        <f t="shared" si="13"/>
        <v>0</v>
      </c>
      <c r="H111" s="314">
        <f t="shared" si="13"/>
        <v>0</v>
      </c>
      <c r="I111" s="315">
        <f t="shared" ref="I111:I174" si="14">D111+E111+F111+G111+H111</f>
        <v>0</v>
      </c>
    </row>
    <row r="112" spans="1:9" s="206" customFormat="1">
      <c r="A112" s="299"/>
      <c r="B112" s="259"/>
      <c r="C112" s="224" t="s">
        <v>434</v>
      </c>
      <c r="D112" s="314">
        <v>0</v>
      </c>
      <c r="E112" s="314">
        <f>E118+E124</f>
        <v>0</v>
      </c>
      <c r="F112" s="314">
        <f t="shared" si="13"/>
        <v>0</v>
      </c>
      <c r="G112" s="314">
        <f t="shared" si="13"/>
        <v>0</v>
      </c>
      <c r="H112" s="314">
        <f t="shared" si="13"/>
        <v>0</v>
      </c>
      <c r="I112" s="315">
        <f t="shared" si="14"/>
        <v>0</v>
      </c>
    </row>
    <row r="113" spans="1:9" s="206" customFormat="1" ht="15.6" customHeight="1">
      <c r="A113" s="273" t="s">
        <v>465</v>
      </c>
      <c r="B113" s="284" t="s">
        <v>441</v>
      </c>
      <c r="C113" s="215" t="s">
        <v>424</v>
      </c>
      <c r="D113" s="318">
        <f>D114+D115++D116+D117+D118</f>
        <v>90.5</v>
      </c>
      <c r="E113" s="318">
        <v>0</v>
      </c>
      <c r="F113" s="318">
        <f>F114</f>
        <v>0</v>
      </c>
      <c r="G113" s="318">
        <f>G114</f>
        <v>0</v>
      </c>
      <c r="H113" s="318">
        <f>H114</f>
        <v>0</v>
      </c>
      <c r="I113" s="312">
        <f t="shared" si="14"/>
        <v>90.5</v>
      </c>
    </row>
    <row r="114" spans="1:9" s="202" customFormat="1" ht="18.75" customHeight="1">
      <c r="A114" s="274"/>
      <c r="B114" s="284"/>
      <c r="C114" s="194" t="s">
        <v>430</v>
      </c>
      <c r="D114" s="32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274"/>
      <c r="B115" s="284"/>
      <c r="C115" s="194" t="s">
        <v>431</v>
      </c>
      <c r="D115" s="31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274"/>
      <c r="B116" s="284"/>
      <c r="C116" s="194" t="s">
        <v>432</v>
      </c>
      <c r="D116" s="31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274"/>
      <c r="B117" s="284"/>
      <c r="C117" s="194" t="s">
        <v>433</v>
      </c>
      <c r="D117" s="31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275"/>
      <c r="B118" s="284"/>
      <c r="C118" s="194" t="s">
        <v>434</v>
      </c>
      <c r="D118" s="31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00" t="s">
        <v>464</v>
      </c>
      <c r="B119" s="284" t="s">
        <v>441</v>
      </c>
      <c r="C119" s="220" t="s">
        <v>424</v>
      </c>
      <c r="D119" s="318">
        <f>D120+D121+D122+D123+D124</f>
        <v>0</v>
      </c>
      <c r="E119" s="312">
        <f>E120+E121+E122+E123+E124</f>
        <v>2</v>
      </c>
      <c r="F119" s="312">
        <f t="shared" ref="F119:H119" si="15">F120+F121+F122+F123+F124</f>
        <v>0</v>
      </c>
      <c r="G119" s="312">
        <f t="shared" si="15"/>
        <v>0</v>
      </c>
      <c r="H119" s="312">
        <f t="shared" si="15"/>
        <v>0</v>
      </c>
      <c r="I119" s="312">
        <f t="shared" si="14"/>
        <v>2</v>
      </c>
    </row>
    <row r="120" spans="1:9" s="202" customFormat="1" ht="14.65" customHeight="1">
      <c r="A120" s="301"/>
      <c r="B120" s="284"/>
      <c r="C120" s="194" t="s">
        <v>430</v>
      </c>
      <c r="D120" s="31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01"/>
      <c r="B121" s="284"/>
      <c r="C121" s="194" t="s">
        <v>431</v>
      </c>
      <c r="D121" s="31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01"/>
      <c r="B122" s="284"/>
      <c r="C122" s="194" t="s">
        <v>432</v>
      </c>
      <c r="D122" s="31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01"/>
      <c r="B123" s="284"/>
      <c r="C123" s="194" t="s">
        <v>433</v>
      </c>
      <c r="D123" s="31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02"/>
      <c r="B124" s="284"/>
      <c r="C124" s="194" t="s">
        <v>434</v>
      </c>
      <c r="D124" s="31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297" t="s">
        <v>475</v>
      </c>
      <c r="B125" s="285" t="s">
        <v>441</v>
      </c>
      <c r="C125" s="224" t="s">
        <v>424</v>
      </c>
      <c r="D125" s="314">
        <f t="shared" ref="D125:H125" si="16">D126+D127+D128+D129+D130</f>
        <v>0</v>
      </c>
      <c r="E125" s="314">
        <f t="shared" si="16"/>
        <v>0</v>
      </c>
      <c r="F125" s="314">
        <f t="shared" si="16"/>
        <v>0</v>
      </c>
      <c r="G125" s="314">
        <f t="shared" si="16"/>
        <v>0</v>
      </c>
      <c r="H125" s="314">
        <f t="shared" si="16"/>
        <v>0</v>
      </c>
      <c r="I125" s="315">
        <f t="shared" si="14"/>
        <v>0</v>
      </c>
    </row>
    <row r="126" spans="1:9" s="206" customFormat="1" ht="17.25" customHeight="1">
      <c r="A126" s="298"/>
      <c r="B126" s="285"/>
      <c r="C126" s="224" t="s">
        <v>430</v>
      </c>
      <c r="D126" s="314">
        <f t="shared" ref="D126:H130" si="17">D132+D138</f>
        <v>0</v>
      </c>
      <c r="E126" s="314">
        <f>E132+E138</f>
        <v>0</v>
      </c>
      <c r="F126" s="314">
        <f t="shared" ref="F126:H130" si="18">F132+F138</f>
        <v>0</v>
      </c>
      <c r="G126" s="314">
        <f t="shared" si="18"/>
        <v>0</v>
      </c>
      <c r="H126" s="314">
        <f t="shared" si="18"/>
        <v>0</v>
      </c>
      <c r="I126" s="315">
        <f t="shared" si="14"/>
        <v>0</v>
      </c>
    </row>
    <row r="127" spans="1:9" s="206" customFormat="1">
      <c r="A127" s="298"/>
      <c r="B127" s="285"/>
      <c r="C127" s="224" t="s">
        <v>431</v>
      </c>
      <c r="D127" s="314">
        <f t="shared" si="17"/>
        <v>0</v>
      </c>
      <c r="E127" s="314">
        <f>E133+E139</f>
        <v>0</v>
      </c>
      <c r="F127" s="314">
        <f t="shared" si="18"/>
        <v>0</v>
      </c>
      <c r="G127" s="314">
        <f t="shared" si="17"/>
        <v>0</v>
      </c>
      <c r="H127" s="314">
        <f t="shared" si="17"/>
        <v>0</v>
      </c>
      <c r="I127" s="315">
        <f t="shared" si="14"/>
        <v>0</v>
      </c>
    </row>
    <row r="128" spans="1:9" s="206" customFormat="1" ht="14.45" customHeight="1">
      <c r="A128" s="298"/>
      <c r="B128" s="285"/>
      <c r="C128" s="224" t="s">
        <v>432</v>
      </c>
      <c r="D128" s="314">
        <f t="shared" si="17"/>
        <v>0</v>
      </c>
      <c r="E128" s="314">
        <f>E134+E140</f>
        <v>0</v>
      </c>
      <c r="F128" s="314">
        <f t="shared" si="18"/>
        <v>0</v>
      </c>
      <c r="G128" s="314">
        <f t="shared" si="17"/>
        <v>0</v>
      </c>
      <c r="H128" s="314">
        <f t="shared" si="17"/>
        <v>0</v>
      </c>
      <c r="I128" s="315">
        <f t="shared" si="14"/>
        <v>0</v>
      </c>
    </row>
    <row r="129" spans="1:9" s="206" customFormat="1" ht="15" customHeight="1">
      <c r="A129" s="298"/>
      <c r="B129" s="285"/>
      <c r="C129" s="224" t="s">
        <v>433</v>
      </c>
      <c r="D129" s="314">
        <f t="shared" si="17"/>
        <v>0</v>
      </c>
      <c r="E129" s="314">
        <f t="shared" si="17"/>
        <v>0</v>
      </c>
      <c r="F129" s="314">
        <f t="shared" si="18"/>
        <v>0</v>
      </c>
      <c r="G129" s="314">
        <f t="shared" si="17"/>
        <v>0</v>
      </c>
      <c r="H129" s="314">
        <f t="shared" si="17"/>
        <v>0</v>
      </c>
      <c r="I129" s="315">
        <f t="shared" si="14"/>
        <v>0</v>
      </c>
    </row>
    <row r="130" spans="1:9" s="206" customFormat="1" ht="20.45" customHeight="1">
      <c r="A130" s="299"/>
      <c r="B130" s="285"/>
      <c r="C130" s="224" t="s">
        <v>434</v>
      </c>
      <c r="D130" s="314">
        <f t="shared" si="17"/>
        <v>0</v>
      </c>
      <c r="E130" s="314">
        <f t="shared" si="17"/>
        <v>0</v>
      </c>
      <c r="F130" s="314">
        <f t="shared" si="18"/>
        <v>0</v>
      </c>
      <c r="G130" s="314">
        <f t="shared" si="17"/>
        <v>0</v>
      </c>
      <c r="H130" s="314">
        <f t="shared" si="17"/>
        <v>0</v>
      </c>
      <c r="I130" s="315">
        <f t="shared" si="14"/>
        <v>0</v>
      </c>
    </row>
    <row r="131" spans="1:9" s="202" customFormat="1" ht="19.899999999999999" customHeight="1">
      <c r="A131" s="273" t="s">
        <v>463</v>
      </c>
      <c r="B131" s="284" t="s">
        <v>441</v>
      </c>
      <c r="C131" s="220" t="s">
        <v>424</v>
      </c>
      <c r="D131" s="318">
        <f>D132</f>
        <v>0</v>
      </c>
      <c r="E131" s="312">
        <f>E132+E133+E134+E135+E136</f>
        <v>0</v>
      </c>
      <c r="F131" s="312">
        <f t="shared" ref="F131:H131" si="19">F132+F133+F134+F135+F136</f>
        <v>0</v>
      </c>
      <c r="G131" s="312">
        <f t="shared" si="19"/>
        <v>0</v>
      </c>
      <c r="H131" s="312">
        <f t="shared" si="19"/>
        <v>0</v>
      </c>
      <c r="I131" s="312">
        <f t="shared" si="14"/>
        <v>0</v>
      </c>
    </row>
    <row r="132" spans="1:9" s="202" customFormat="1" ht="19.5" customHeight="1">
      <c r="A132" s="274"/>
      <c r="B132" s="284"/>
      <c r="C132" s="194" t="s">
        <v>430</v>
      </c>
      <c r="D132" s="31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274"/>
      <c r="B133" s="284"/>
      <c r="C133" s="194" t="s">
        <v>431</v>
      </c>
      <c r="D133" s="31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274"/>
      <c r="B134" s="284"/>
      <c r="C134" s="194" t="s">
        <v>432</v>
      </c>
      <c r="D134" s="31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274"/>
      <c r="B135" s="284"/>
      <c r="C135" s="194" t="s">
        <v>433</v>
      </c>
      <c r="D135" s="31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275"/>
      <c r="B136" s="284"/>
      <c r="C136" s="194" t="s">
        <v>434</v>
      </c>
      <c r="D136" s="31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273" t="s">
        <v>462</v>
      </c>
      <c r="B137" s="284" t="s">
        <v>441</v>
      </c>
      <c r="C137" s="220" t="s">
        <v>424</v>
      </c>
      <c r="D137" s="318">
        <f>D138</f>
        <v>0</v>
      </c>
      <c r="E137" s="312">
        <f>E138</f>
        <v>0</v>
      </c>
      <c r="F137" s="312">
        <f>F138</f>
        <v>0</v>
      </c>
      <c r="G137" s="312">
        <f>G138</f>
        <v>0</v>
      </c>
      <c r="H137" s="312">
        <f>H138</f>
        <v>0</v>
      </c>
      <c r="I137" s="312">
        <f t="shared" si="14"/>
        <v>0</v>
      </c>
    </row>
    <row r="138" spans="1:9" s="202" customFormat="1" ht="19.149999999999999" customHeight="1">
      <c r="A138" s="274"/>
      <c r="B138" s="284"/>
      <c r="C138" s="194" t="s">
        <v>430</v>
      </c>
      <c r="D138" s="31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274"/>
      <c r="B139" s="284"/>
      <c r="C139" s="194" t="s">
        <v>431</v>
      </c>
      <c r="D139" s="31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274"/>
      <c r="B140" s="284"/>
      <c r="C140" s="194" t="s">
        <v>432</v>
      </c>
      <c r="D140" s="31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274"/>
      <c r="B141" s="284"/>
      <c r="C141" s="194" t="s">
        <v>433</v>
      </c>
      <c r="D141" s="31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275"/>
      <c r="B142" s="284"/>
      <c r="C142" s="194" t="s">
        <v>434</v>
      </c>
      <c r="D142" s="31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297" t="s">
        <v>476</v>
      </c>
      <c r="B143" s="285" t="s">
        <v>457</v>
      </c>
      <c r="C143" s="224" t="s">
        <v>424</v>
      </c>
      <c r="D143" s="314">
        <f>D144+D145+D146+D147+D148</f>
        <v>9550.6</v>
      </c>
      <c r="E143" s="314">
        <f>E144+E145+E146+E147+E148</f>
        <v>9894</v>
      </c>
      <c r="F143" s="314">
        <f t="shared" ref="F143:H143" si="20">F144+F145+F146+F147+F148</f>
        <v>2245.3000000000002</v>
      </c>
      <c r="G143" s="314">
        <f t="shared" si="20"/>
        <v>1850.3000000000002</v>
      </c>
      <c r="H143" s="314">
        <f t="shared" si="20"/>
        <v>1850.3000000000002</v>
      </c>
      <c r="I143" s="315">
        <f t="shared" si="14"/>
        <v>25390.499999999996</v>
      </c>
    </row>
    <row r="144" spans="1:9" s="206" customFormat="1" ht="19.149999999999999" customHeight="1">
      <c r="A144" s="298"/>
      <c r="B144" s="285"/>
      <c r="C144" s="224" t="s">
        <v>430</v>
      </c>
      <c r="D144" s="314">
        <f>D150+D174</f>
        <v>8811.7999999999993</v>
      </c>
      <c r="E144" s="314">
        <f>E180+E174+E150</f>
        <v>6765.2</v>
      </c>
      <c r="F144" s="314">
        <f>F180+F174+F150+F156</f>
        <v>1845.3</v>
      </c>
      <c r="G144" s="314">
        <f t="shared" ref="G144:H144" si="21">G180+G174+G150+G156</f>
        <v>1450.3000000000002</v>
      </c>
      <c r="H144" s="314">
        <f t="shared" si="21"/>
        <v>1450.3000000000002</v>
      </c>
      <c r="I144" s="315">
        <f t="shared" si="14"/>
        <v>20322.899999999998</v>
      </c>
    </row>
    <row r="145" spans="1:10" s="206" customFormat="1">
      <c r="A145" s="298"/>
      <c r="B145" s="285"/>
      <c r="C145" s="224" t="s">
        <v>431</v>
      </c>
      <c r="D145" s="314">
        <f>D151</f>
        <v>327.7</v>
      </c>
      <c r="E145" s="314">
        <f t="shared" ref="E145:H145" si="22">E151+E175+E181</f>
        <v>929.3</v>
      </c>
      <c r="F145" s="314">
        <f t="shared" si="22"/>
        <v>0</v>
      </c>
      <c r="G145" s="314">
        <f t="shared" si="22"/>
        <v>0</v>
      </c>
      <c r="H145" s="314">
        <f t="shared" si="22"/>
        <v>0</v>
      </c>
      <c r="I145" s="315">
        <f t="shared" si="14"/>
        <v>1257</v>
      </c>
    </row>
    <row r="146" spans="1:10" s="206" customFormat="1">
      <c r="A146" s="298"/>
      <c r="B146" s="285"/>
      <c r="C146" s="224" t="s">
        <v>432</v>
      </c>
      <c r="D146" s="314">
        <f>D152+D176</f>
        <v>411.1</v>
      </c>
      <c r="E146" s="314">
        <f>E152+E176+E182+E170+E158</f>
        <v>2199.5</v>
      </c>
      <c r="F146" s="314">
        <f t="shared" ref="F146:H146" si="23">F152+F176+F182+F170+F158</f>
        <v>400</v>
      </c>
      <c r="G146" s="314">
        <f t="shared" si="23"/>
        <v>400</v>
      </c>
      <c r="H146" s="314">
        <f t="shared" si="23"/>
        <v>400</v>
      </c>
      <c r="I146" s="315">
        <f t="shared" si="14"/>
        <v>3810.6</v>
      </c>
    </row>
    <row r="147" spans="1:10" s="206" customFormat="1">
      <c r="A147" s="298"/>
      <c r="B147" s="285"/>
      <c r="C147" s="224" t="s">
        <v>433</v>
      </c>
      <c r="D147" s="314">
        <v>0</v>
      </c>
      <c r="E147" s="314">
        <f>E153+E177+E183</f>
        <v>0</v>
      </c>
      <c r="F147" s="314">
        <v>0</v>
      </c>
      <c r="G147" s="314">
        <v>0</v>
      </c>
      <c r="H147" s="314">
        <v>0</v>
      </c>
      <c r="I147" s="315">
        <f t="shared" si="14"/>
        <v>0</v>
      </c>
    </row>
    <row r="148" spans="1:10" s="206" customFormat="1">
      <c r="A148" s="299"/>
      <c r="B148" s="285"/>
      <c r="C148" s="226" t="s">
        <v>434</v>
      </c>
      <c r="D148" s="314">
        <v>0</v>
      </c>
      <c r="E148" s="327">
        <v>0</v>
      </c>
      <c r="F148" s="314">
        <v>0</v>
      </c>
      <c r="G148" s="314">
        <v>0</v>
      </c>
      <c r="H148" s="314">
        <v>0</v>
      </c>
      <c r="I148" s="315">
        <f t="shared" si="14"/>
        <v>0</v>
      </c>
    </row>
    <row r="149" spans="1:10" s="206" customFormat="1" ht="21" customHeight="1">
      <c r="A149" s="273" t="s">
        <v>461</v>
      </c>
      <c r="B149" s="267" t="s">
        <v>447</v>
      </c>
      <c r="C149" s="222" t="s">
        <v>424</v>
      </c>
      <c r="D149" s="318">
        <f>D150+D151+D152+D153+D154</f>
        <v>9550.6</v>
      </c>
      <c r="E149" s="328">
        <f t="shared" ref="E149:H149" si="24">E150+E151+E152+E153+E154</f>
        <v>0</v>
      </c>
      <c r="F149" s="318">
        <f t="shared" si="24"/>
        <v>0</v>
      </c>
      <c r="G149" s="318">
        <v>0</v>
      </c>
      <c r="H149" s="318">
        <f t="shared" si="24"/>
        <v>0</v>
      </c>
      <c r="I149" s="312">
        <f t="shared" si="14"/>
        <v>9550.6</v>
      </c>
    </row>
    <row r="150" spans="1:10" s="202" customFormat="1" ht="16.5" customHeight="1">
      <c r="A150" s="274"/>
      <c r="B150" s="282"/>
      <c r="C150" s="211" t="s">
        <v>430</v>
      </c>
      <c r="D150" s="320">
        <v>8811.7999999999993</v>
      </c>
      <c r="E150" s="329">
        <v>0</v>
      </c>
      <c r="F150" s="330">
        <v>0</v>
      </c>
      <c r="G150" s="331">
        <v>0</v>
      </c>
      <c r="H150" s="331">
        <v>0</v>
      </c>
      <c r="I150" s="225">
        <f t="shared" si="14"/>
        <v>8811.7999999999993</v>
      </c>
    </row>
    <row r="151" spans="1:10" s="202" customFormat="1" ht="18.75" customHeight="1">
      <c r="A151" s="274"/>
      <c r="B151" s="282"/>
      <c r="C151" s="211" t="s">
        <v>431</v>
      </c>
      <c r="D151" s="320">
        <v>327.7</v>
      </c>
      <c r="E151" s="32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274"/>
      <c r="B152" s="282"/>
      <c r="C152" s="211" t="s">
        <v>432</v>
      </c>
      <c r="D152" s="320">
        <v>411.1</v>
      </c>
      <c r="E152" s="32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274"/>
      <c r="B153" s="282"/>
      <c r="C153" s="211" t="s">
        <v>433</v>
      </c>
      <c r="D153" s="313">
        <v>0</v>
      </c>
      <c r="E153" s="32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275"/>
      <c r="B154" s="283"/>
      <c r="C154" s="194" t="s">
        <v>434</v>
      </c>
      <c r="D154" s="31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76" t="s">
        <v>488</v>
      </c>
      <c r="B155" s="267" t="s">
        <v>447</v>
      </c>
      <c r="C155" s="220" t="s">
        <v>424</v>
      </c>
      <c r="D155" s="318">
        <f>D156+D157+D158+D159+D160</f>
        <v>0</v>
      </c>
      <c r="E155" s="318">
        <f>E156+E157+E158+E159+E160</f>
        <v>0</v>
      </c>
      <c r="F155" s="318">
        <f>F156+F157+F158+F159+F160</f>
        <v>404.1</v>
      </c>
      <c r="G155" s="318">
        <f>G156+G157+G158+G159+G160</f>
        <v>412.4</v>
      </c>
      <c r="H155" s="318">
        <f>H156+H157+H158+H159+H160</f>
        <v>412.4</v>
      </c>
      <c r="I155" s="312">
        <f t="shared" si="14"/>
        <v>1228.9000000000001</v>
      </c>
      <c r="J155" s="202" t="s">
        <v>483</v>
      </c>
    </row>
    <row r="156" spans="1:10" s="202" customFormat="1" ht="23.45" customHeight="1">
      <c r="A156" s="277"/>
      <c r="B156" s="282"/>
      <c r="C156" s="194" t="s">
        <v>430</v>
      </c>
      <c r="D156" s="313">
        <v>0</v>
      </c>
      <c r="E156" s="313">
        <v>0</v>
      </c>
      <c r="F156" s="313">
        <v>4.0999999999999996</v>
      </c>
      <c r="G156" s="313">
        <v>12.4</v>
      </c>
      <c r="H156" s="313">
        <v>12.4</v>
      </c>
      <c r="I156" s="225">
        <f t="shared" si="14"/>
        <v>28.9</v>
      </c>
    </row>
    <row r="157" spans="1:10" s="202" customFormat="1" ht="23.45" customHeight="1">
      <c r="A157" s="277"/>
      <c r="B157" s="282"/>
      <c r="C157" s="194" t="s">
        <v>431</v>
      </c>
      <c r="D157" s="313">
        <v>0</v>
      </c>
      <c r="E157" s="313">
        <v>0</v>
      </c>
      <c r="F157" s="313">
        <v>0</v>
      </c>
      <c r="G157" s="313">
        <v>0</v>
      </c>
      <c r="H157" s="313">
        <v>0</v>
      </c>
      <c r="I157" s="225">
        <f t="shared" si="14"/>
        <v>0</v>
      </c>
    </row>
    <row r="158" spans="1:10" s="202" customFormat="1" ht="23.45" customHeight="1">
      <c r="A158" s="277"/>
      <c r="B158" s="282"/>
      <c r="C158" s="194" t="s">
        <v>432</v>
      </c>
      <c r="D158" s="313">
        <v>0</v>
      </c>
      <c r="E158" s="313">
        <v>0</v>
      </c>
      <c r="F158" s="313">
        <v>400</v>
      </c>
      <c r="G158" s="313">
        <v>400</v>
      </c>
      <c r="H158" s="313">
        <v>400</v>
      </c>
      <c r="I158" s="225">
        <f t="shared" si="14"/>
        <v>1200</v>
      </c>
    </row>
    <row r="159" spans="1:10" s="202" customFormat="1" ht="23.45" customHeight="1">
      <c r="A159" s="277"/>
      <c r="B159" s="282"/>
      <c r="C159" s="194" t="s">
        <v>433</v>
      </c>
      <c r="D159" s="313">
        <v>0</v>
      </c>
      <c r="E159" s="313">
        <v>0</v>
      </c>
      <c r="F159" s="313">
        <v>0</v>
      </c>
      <c r="G159" s="313">
        <v>0</v>
      </c>
      <c r="H159" s="313">
        <v>0</v>
      </c>
      <c r="I159" s="225">
        <f t="shared" si="14"/>
        <v>0</v>
      </c>
    </row>
    <row r="160" spans="1:10" s="202" customFormat="1" ht="23.45" customHeight="1">
      <c r="A160" s="278"/>
      <c r="B160" s="283"/>
      <c r="C160" s="194" t="s">
        <v>434</v>
      </c>
      <c r="D160" s="313">
        <v>0</v>
      </c>
      <c r="E160" s="313">
        <v>0</v>
      </c>
      <c r="F160" s="313">
        <v>0</v>
      </c>
      <c r="G160" s="313">
        <v>0</v>
      </c>
      <c r="H160" s="31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294" t="s">
        <v>443</v>
      </c>
      <c r="C161" s="220" t="s">
        <v>424</v>
      </c>
      <c r="D161" s="318">
        <f>D162+D163+D164+D165+D166</f>
        <v>0</v>
      </c>
      <c r="E161" s="318">
        <f>E162+E163+E164+E165+E166</f>
        <v>0</v>
      </c>
      <c r="F161" s="318">
        <f t="shared" ref="F161:H161" si="25">F162+F163+F164+F165+F166</f>
        <v>0</v>
      </c>
      <c r="G161" s="318">
        <f t="shared" si="25"/>
        <v>0</v>
      </c>
      <c r="H161" s="318">
        <f t="shared" si="25"/>
        <v>0</v>
      </c>
      <c r="I161" s="312">
        <f t="shared" si="14"/>
        <v>0</v>
      </c>
    </row>
    <row r="162" spans="1:9" s="202" customFormat="1" ht="23.45" customHeight="1">
      <c r="A162" s="279" t="s">
        <v>445</v>
      </c>
      <c r="B162" s="295"/>
      <c r="C162" s="194" t="s">
        <v>430</v>
      </c>
      <c r="D162" s="313">
        <v>0</v>
      </c>
      <c r="E162" s="313">
        <v>0</v>
      </c>
      <c r="F162" s="313">
        <v>0</v>
      </c>
      <c r="G162" s="313">
        <v>0</v>
      </c>
      <c r="H162" s="313">
        <v>0</v>
      </c>
      <c r="I162" s="225">
        <f t="shared" si="14"/>
        <v>0</v>
      </c>
    </row>
    <row r="163" spans="1:9" s="202" customFormat="1" ht="23.45" customHeight="1">
      <c r="A163" s="280"/>
      <c r="B163" s="295"/>
      <c r="C163" s="194" t="s">
        <v>431</v>
      </c>
      <c r="D163" s="313">
        <v>0</v>
      </c>
      <c r="E163" s="313">
        <v>0</v>
      </c>
      <c r="F163" s="313">
        <v>0</v>
      </c>
      <c r="G163" s="313">
        <v>0</v>
      </c>
      <c r="H163" s="313">
        <v>0</v>
      </c>
      <c r="I163" s="225">
        <f t="shared" si="14"/>
        <v>0</v>
      </c>
    </row>
    <row r="164" spans="1:9" s="202" customFormat="1" ht="23.45" customHeight="1">
      <c r="A164" s="280"/>
      <c r="B164" s="295"/>
      <c r="C164" s="194" t="s">
        <v>432</v>
      </c>
      <c r="D164" s="313">
        <v>0</v>
      </c>
      <c r="E164" s="313">
        <v>0</v>
      </c>
      <c r="F164" s="313">
        <v>0</v>
      </c>
      <c r="G164" s="313">
        <v>0</v>
      </c>
      <c r="H164" s="313">
        <v>0</v>
      </c>
      <c r="I164" s="225">
        <f t="shared" si="14"/>
        <v>0</v>
      </c>
    </row>
    <row r="165" spans="1:9" s="202" customFormat="1" ht="20.25" customHeight="1">
      <c r="A165" s="280"/>
      <c r="B165" s="295"/>
      <c r="C165" s="194" t="s">
        <v>433</v>
      </c>
      <c r="D165" s="313">
        <v>0</v>
      </c>
      <c r="E165" s="313">
        <v>0</v>
      </c>
      <c r="F165" s="313">
        <v>0</v>
      </c>
      <c r="G165" s="313">
        <v>0</v>
      </c>
      <c r="H165" s="313">
        <v>0</v>
      </c>
      <c r="I165" s="225">
        <f t="shared" si="14"/>
        <v>0</v>
      </c>
    </row>
    <row r="166" spans="1:9" s="202" customFormat="1" ht="18" customHeight="1">
      <c r="A166" s="281"/>
      <c r="B166" s="296"/>
      <c r="C166" s="194" t="s">
        <v>434</v>
      </c>
      <c r="D166" s="313">
        <v>0</v>
      </c>
      <c r="E166" s="313">
        <v>0</v>
      </c>
      <c r="F166" s="313">
        <v>0</v>
      </c>
      <c r="G166" s="313">
        <v>0</v>
      </c>
      <c r="H166" s="313">
        <v>0</v>
      </c>
      <c r="I166" s="225">
        <f t="shared" si="14"/>
        <v>0</v>
      </c>
    </row>
    <row r="167" spans="1:9" s="202" customFormat="1" ht="23.45" customHeight="1">
      <c r="A167" s="276" t="s">
        <v>477</v>
      </c>
      <c r="B167" s="267" t="s">
        <v>443</v>
      </c>
      <c r="C167" s="220" t="s">
        <v>424</v>
      </c>
      <c r="D167" s="318">
        <f>D168+D170+D169+D171+D172</f>
        <v>0</v>
      </c>
      <c r="E167" s="318">
        <f>E168+E170+E169+E171+E172</f>
        <v>0</v>
      </c>
      <c r="F167" s="318">
        <f t="shared" ref="F167:H167" si="26">F168+F170+F169+F171+F172</f>
        <v>0</v>
      </c>
      <c r="G167" s="318">
        <f t="shared" si="26"/>
        <v>0</v>
      </c>
      <c r="H167" s="318">
        <f t="shared" si="26"/>
        <v>0</v>
      </c>
      <c r="I167" s="312">
        <f t="shared" si="14"/>
        <v>0</v>
      </c>
    </row>
    <row r="168" spans="1:9" s="202" customFormat="1" ht="18.75" customHeight="1">
      <c r="A168" s="277"/>
      <c r="B168" s="282"/>
      <c r="C168" s="194" t="s">
        <v>430</v>
      </c>
      <c r="D168" s="31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277"/>
      <c r="B169" s="282"/>
      <c r="C169" s="194" t="s">
        <v>431</v>
      </c>
      <c r="D169" s="31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277"/>
      <c r="B170" s="282"/>
      <c r="C170" s="194" t="s">
        <v>432</v>
      </c>
      <c r="D170" s="31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277"/>
      <c r="B171" s="282"/>
      <c r="C171" s="194" t="s">
        <v>433</v>
      </c>
      <c r="D171" s="31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278"/>
      <c r="B172" s="283"/>
      <c r="C172" s="194" t="s">
        <v>434</v>
      </c>
      <c r="D172" s="31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273" t="s">
        <v>478</v>
      </c>
      <c r="B173" s="284" t="s">
        <v>443</v>
      </c>
      <c r="C173" s="220" t="s">
        <v>424</v>
      </c>
      <c r="D173" s="318">
        <f>D174+D175+D176+D177+D178</f>
        <v>0</v>
      </c>
      <c r="E173" s="312">
        <f>E174+E175+E176+E177+E178</f>
        <v>0</v>
      </c>
      <c r="F173" s="312">
        <f>F174+F175+F176+F177+F178</f>
        <v>0</v>
      </c>
      <c r="G173" s="312">
        <f>G174+G175+G176+G177+G178</f>
        <v>0</v>
      </c>
      <c r="H173" s="312">
        <f>H174+H175+H176+H177+H178</f>
        <v>0</v>
      </c>
      <c r="I173" s="312">
        <f t="shared" si="14"/>
        <v>0</v>
      </c>
    </row>
    <row r="174" spans="1:9" s="202" customFormat="1" ht="19.149999999999999" customHeight="1">
      <c r="A174" s="274"/>
      <c r="B174" s="284"/>
      <c r="C174" s="194" t="s">
        <v>430</v>
      </c>
      <c r="D174" s="313">
        <v>0</v>
      </c>
      <c r="E174" s="225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>
      <c r="A175" s="274"/>
      <c r="B175" s="284"/>
      <c r="C175" s="194" t="s">
        <v>431</v>
      </c>
      <c r="D175" s="31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274"/>
      <c r="B176" s="284"/>
      <c r="C176" s="194" t="s">
        <v>432</v>
      </c>
      <c r="D176" s="31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274"/>
      <c r="B177" s="284"/>
      <c r="C177" s="194" t="s">
        <v>433</v>
      </c>
      <c r="D177" s="31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275"/>
      <c r="B178" s="284"/>
      <c r="C178" s="194" t="s">
        <v>434</v>
      </c>
      <c r="D178" s="31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273" t="s">
        <v>460</v>
      </c>
      <c r="B179" s="267" t="s">
        <v>442</v>
      </c>
      <c r="C179" s="220" t="s">
        <v>424</v>
      </c>
      <c r="D179" s="312">
        <v>0</v>
      </c>
      <c r="E179" s="312">
        <f>E180+E181+E182+E183+E184</f>
        <v>9894</v>
      </c>
      <c r="F179" s="312">
        <f t="shared" ref="F179:H179" si="28">F180+F181+F182+F183+F184</f>
        <v>1841.2</v>
      </c>
      <c r="G179" s="312">
        <f t="shared" si="28"/>
        <v>1437.9</v>
      </c>
      <c r="H179" s="312">
        <f t="shared" si="28"/>
        <v>1437.9</v>
      </c>
      <c r="I179" s="312">
        <f t="shared" si="27"/>
        <v>14611</v>
      </c>
    </row>
    <row r="180" spans="1:9" s="201" customFormat="1" ht="15.75" customHeight="1">
      <c r="A180" s="274"/>
      <c r="B180" s="286"/>
      <c r="C180" s="194" t="s">
        <v>430</v>
      </c>
      <c r="D180" s="225">
        <v>0</v>
      </c>
      <c r="E180" s="332">
        <v>6765.2</v>
      </c>
      <c r="F180" s="225">
        <v>1841.2</v>
      </c>
      <c r="G180" s="225">
        <v>1437.9</v>
      </c>
      <c r="H180" s="225">
        <v>1437.9</v>
      </c>
      <c r="I180" s="225">
        <f t="shared" si="27"/>
        <v>11482.199999999999</v>
      </c>
    </row>
    <row r="181" spans="1:9" s="201" customFormat="1">
      <c r="A181" s="274"/>
      <c r="B181" s="286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274"/>
      <c r="B182" s="286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274"/>
      <c r="B183" s="286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275"/>
      <c r="B184" s="287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70" t="s">
        <v>479</v>
      </c>
      <c r="B185" s="285" t="s">
        <v>441</v>
      </c>
      <c r="C185" s="224" t="s">
        <v>424</v>
      </c>
      <c r="D185" s="314">
        <f t="shared" ref="D185:H185" si="29">D186+D187+D188+D189+D190</f>
        <v>0</v>
      </c>
      <c r="E185" s="314">
        <f t="shared" si="29"/>
        <v>0</v>
      </c>
      <c r="F185" s="314">
        <f t="shared" si="29"/>
        <v>0</v>
      </c>
      <c r="G185" s="314">
        <f t="shared" si="29"/>
        <v>0</v>
      </c>
      <c r="H185" s="314">
        <f t="shared" si="29"/>
        <v>0</v>
      </c>
      <c r="I185" s="315">
        <f t="shared" si="27"/>
        <v>0</v>
      </c>
    </row>
    <row r="186" spans="1:9" s="206" customFormat="1" ht="14.1" customHeight="1">
      <c r="A186" s="271"/>
      <c r="B186" s="285"/>
      <c r="C186" s="224" t="s">
        <v>430</v>
      </c>
      <c r="D186" s="314">
        <v>0</v>
      </c>
      <c r="E186" s="314">
        <f t="shared" ref="E186:H190" si="30">E198</f>
        <v>0</v>
      </c>
      <c r="F186" s="314">
        <f t="shared" si="30"/>
        <v>0</v>
      </c>
      <c r="G186" s="314">
        <f t="shared" si="30"/>
        <v>0</v>
      </c>
      <c r="H186" s="314">
        <f t="shared" si="30"/>
        <v>0</v>
      </c>
      <c r="I186" s="315">
        <f t="shared" si="27"/>
        <v>0</v>
      </c>
    </row>
    <row r="187" spans="1:9" s="206" customFormat="1">
      <c r="A187" s="271"/>
      <c r="B187" s="285"/>
      <c r="C187" s="224" t="s">
        <v>431</v>
      </c>
      <c r="D187" s="314">
        <f>D199+D193</f>
        <v>0</v>
      </c>
      <c r="E187" s="314">
        <f t="shared" si="30"/>
        <v>0</v>
      </c>
      <c r="F187" s="314">
        <f t="shared" si="30"/>
        <v>0</v>
      </c>
      <c r="G187" s="314">
        <f t="shared" si="30"/>
        <v>0</v>
      </c>
      <c r="H187" s="314">
        <f t="shared" si="30"/>
        <v>0</v>
      </c>
      <c r="I187" s="315">
        <f t="shared" si="27"/>
        <v>0</v>
      </c>
    </row>
    <row r="188" spans="1:9" s="206" customFormat="1">
      <c r="A188" s="271"/>
      <c r="B188" s="285"/>
      <c r="C188" s="224" t="s">
        <v>432</v>
      </c>
      <c r="D188" s="314">
        <f>D200+D194</f>
        <v>0</v>
      </c>
      <c r="E188" s="314">
        <f t="shared" si="30"/>
        <v>0</v>
      </c>
      <c r="F188" s="314">
        <f t="shared" si="30"/>
        <v>0</v>
      </c>
      <c r="G188" s="314">
        <f t="shared" si="30"/>
        <v>0</v>
      </c>
      <c r="H188" s="314">
        <f t="shared" si="30"/>
        <v>0</v>
      </c>
      <c r="I188" s="315">
        <f t="shared" si="27"/>
        <v>0</v>
      </c>
    </row>
    <row r="189" spans="1:9" s="206" customFormat="1">
      <c r="A189" s="271"/>
      <c r="B189" s="285"/>
      <c r="C189" s="224" t="s">
        <v>433</v>
      </c>
      <c r="D189" s="314">
        <f>D201+D195</f>
        <v>0</v>
      </c>
      <c r="E189" s="314">
        <f t="shared" si="30"/>
        <v>0</v>
      </c>
      <c r="F189" s="314">
        <f t="shared" si="30"/>
        <v>0</v>
      </c>
      <c r="G189" s="314">
        <f t="shared" si="30"/>
        <v>0</v>
      </c>
      <c r="H189" s="314">
        <f t="shared" si="30"/>
        <v>0</v>
      </c>
      <c r="I189" s="315">
        <f t="shared" si="27"/>
        <v>0</v>
      </c>
    </row>
    <row r="190" spans="1:9" s="206" customFormat="1">
      <c r="A190" s="272"/>
      <c r="B190" s="257"/>
      <c r="C190" s="224" t="s">
        <v>434</v>
      </c>
      <c r="D190" s="314">
        <f>D202</f>
        <v>0</v>
      </c>
      <c r="E190" s="314">
        <f t="shared" si="30"/>
        <v>0</v>
      </c>
      <c r="F190" s="314">
        <f t="shared" si="30"/>
        <v>0</v>
      </c>
      <c r="G190" s="314">
        <f t="shared" si="30"/>
        <v>0</v>
      </c>
      <c r="H190" s="314">
        <f t="shared" si="30"/>
        <v>0</v>
      </c>
      <c r="I190" s="315">
        <f t="shared" si="27"/>
        <v>0</v>
      </c>
    </row>
    <row r="191" spans="1:9" s="206" customFormat="1" ht="19.5" customHeight="1">
      <c r="A191" s="260" t="s">
        <v>459</v>
      </c>
      <c r="B191" s="257" t="s">
        <v>441</v>
      </c>
      <c r="C191" s="223" t="s">
        <v>424</v>
      </c>
      <c r="D191" s="318">
        <f>D192+D193+D194+D195+D196</f>
        <v>0</v>
      </c>
      <c r="E191" s="318">
        <f>E192+E193+E194+E195+E196</f>
        <v>0</v>
      </c>
      <c r="F191" s="318">
        <f>F192+F193+F194+F195+F196</f>
        <v>0</v>
      </c>
      <c r="G191" s="318">
        <f>G192+G193+G194+G195+G196</f>
        <v>0</v>
      </c>
      <c r="H191" s="318">
        <f>H192+H193+H194+H195+H196</f>
        <v>0</v>
      </c>
      <c r="I191" s="312">
        <f t="shared" si="27"/>
        <v>0</v>
      </c>
    </row>
    <row r="192" spans="1:9" s="206" customFormat="1" ht="15.75" customHeight="1">
      <c r="A192" s="261"/>
      <c r="B192" s="258"/>
      <c r="C192" s="216" t="s">
        <v>430</v>
      </c>
      <c r="D192" s="313">
        <v>0</v>
      </c>
      <c r="E192" s="313">
        <v>0</v>
      </c>
      <c r="F192" s="313">
        <v>0</v>
      </c>
      <c r="G192" s="313">
        <v>0</v>
      </c>
      <c r="H192" s="313">
        <v>0</v>
      </c>
      <c r="I192" s="225">
        <f t="shared" si="27"/>
        <v>0</v>
      </c>
    </row>
    <row r="193" spans="1:1020" s="206" customFormat="1">
      <c r="A193" s="261"/>
      <c r="B193" s="258"/>
      <c r="C193" s="216" t="s">
        <v>431</v>
      </c>
      <c r="D193" s="313">
        <v>0</v>
      </c>
      <c r="E193" s="313">
        <v>0</v>
      </c>
      <c r="F193" s="313">
        <v>0</v>
      </c>
      <c r="G193" s="313">
        <v>0</v>
      </c>
      <c r="H193" s="313">
        <v>0</v>
      </c>
      <c r="I193" s="225">
        <f t="shared" si="27"/>
        <v>0</v>
      </c>
    </row>
    <row r="194" spans="1:1020" s="206" customFormat="1">
      <c r="A194" s="261"/>
      <c r="B194" s="258"/>
      <c r="C194" s="216" t="s">
        <v>432</v>
      </c>
      <c r="D194" s="313">
        <v>0</v>
      </c>
      <c r="E194" s="313">
        <v>0</v>
      </c>
      <c r="F194" s="313">
        <v>0</v>
      </c>
      <c r="G194" s="313">
        <v>0</v>
      </c>
      <c r="H194" s="313">
        <v>0</v>
      </c>
      <c r="I194" s="225">
        <f t="shared" si="27"/>
        <v>0</v>
      </c>
    </row>
    <row r="195" spans="1:1020" s="206" customFormat="1">
      <c r="A195" s="261"/>
      <c r="B195" s="258"/>
      <c r="C195" s="216" t="s">
        <v>433</v>
      </c>
      <c r="D195" s="313">
        <v>0</v>
      </c>
      <c r="E195" s="313">
        <v>0</v>
      </c>
      <c r="F195" s="313">
        <v>0</v>
      </c>
      <c r="G195" s="313">
        <v>0</v>
      </c>
      <c r="H195" s="313">
        <v>0</v>
      </c>
      <c r="I195" s="225">
        <f t="shared" si="27"/>
        <v>0</v>
      </c>
    </row>
    <row r="196" spans="1:1020" s="206" customFormat="1">
      <c r="A196" s="262"/>
      <c r="B196" s="259"/>
      <c r="C196" s="216" t="s">
        <v>434</v>
      </c>
      <c r="D196" s="313">
        <v>0</v>
      </c>
      <c r="E196" s="313">
        <v>0</v>
      </c>
      <c r="F196" s="313">
        <v>0</v>
      </c>
      <c r="G196" s="313">
        <v>0</v>
      </c>
      <c r="H196" s="313">
        <v>0</v>
      </c>
      <c r="I196" s="225">
        <f t="shared" si="27"/>
        <v>0</v>
      </c>
    </row>
    <row r="197" spans="1:1020" s="206" customFormat="1" ht="15.6" customHeight="1">
      <c r="A197" s="273" t="s">
        <v>458</v>
      </c>
      <c r="B197" s="269" t="s">
        <v>441</v>
      </c>
      <c r="C197" s="215" t="s">
        <v>424</v>
      </c>
      <c r="D197" s="318">
        <f>D198+D199+D200+D201+D202</f>
        <v>1</v>
      </c>
      <c r="E197" s="318">
        <f>E198+E199+E200+E201+E202</f>
        <v>0</v>
      </c>
      <c r="F197" s="318">
        <f>F198+F199+F200+F201+F202</f>
        <v>0</v>
      </c>
      <c r="G197" s="318">
        <f>G198+G199+G200+G201+G202</f>
        <v>0</v>
      </c>
      <c r="H197" s="318">
        <f>H198+H199+H200+H201+H202</f>
        <v>0</v>
      </c>
      <c r="I197" s="312">
        <f t="shared" si="27"/>
        <v>1</v>
      </c>
    </row>
    <row r="198" spans="1:1020" s="202" customFormat="1" ht="14.1" customHeight="1">
      <c r="A198" s="274"/>
      <c r="B198" s="284"/>
      <c r="C198" s="194" t="s">
        <v>430</v>
      </c>
      <c r="D198" s="31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274"/>
      <c r="B199" s="284"/>
      <c r="C199" s="194" t="s">
        <v>431</v>
      </c>
      <c r="D199" s="31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274"/>
      <c r="B200" s="284"/>
      <c r="C200" s="194" t="s">
        <v>432</v>
      </c>
      <c r="D200" s="31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274"/>
      <c r="B201" s="284"/>
      <c r="C201" s="194" t="s">
        <v>433</v>
      </c>
      <c r="D201" s="31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275"/>
      <c r="B202" s="284"/>
      <c r="C202" s="194" t="s">
        <v>434</v>
      </c>
      <c r="D202" s="31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291" t="s">
        <v>480</v>
      </c>
      <c r="B203" s="267" t="s">
        <v>441</v>
      </c>
      <c r="C203" s="227" t="s">
        <v>424</v>
      </c>
      <c r="D203" s="327">
        <f t="shared" ref="D203:H203" si="31">D204+D205+D206+D207+D208</f>
        <v>0</v>
      </c>
      <c r="E203" s="333">
        <f t="shared" si="31"/>
        <v>0</v>
      </c>
      <c r="F203" s="333">
        <f t="shared" si="31"/>
        <v>0</v>
      </c>
      <c r="G203" s="333">
        <f t="shared" si="31"/>
        <v>0</v>
      </c>
      <c r="H203" s="333">
        <f t="shared" si="31"/>
        <v>0</v>
      </c>
      <c r="I203" s="31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292"/>
      <c r="B204" s="268"/>
      <c r="C204" s="227" t="s">
        <v>430</v>
      </c>
      <c r="D204" s="334">
        <f t="shared" ref="D204:H208" si="32">D210+D216</f>
        <v>0</v>
      </c>
      <c r="E204" s="335">
        <f t="shared" si="32"/>
        <v>0</v>
      </c>
      <c r="F204" s="335">
        <f t="shared" si="32"/>
        <v>0</v>
      </c>
      <c r="G204" s="335">
        <f t="shared" si="32"/>
        <v>0</v>
      </c>
      <c r="H204" s="335">
        <f t="shared" si="32"/>
        <v>0</v>
      </c>
      <c r="I204" s="31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292"/>
      <c r="B205" s="268"/>
      <c r="C205" s="227" t="s">
        <v>431</v>
      </c>
      <c r="D205" s="334">
        <f t="shared" si="32"/>
        <v>0</v>
      </c>
      <c r="E205" s="335">
        <f t="shared" si="32"/>
        <v>0</v>
      </c>
      <c r="F205" s="335">
        <f t="shared" si="32"/>
        <v>0</v>
      </c>
      <c r="G205" s="335">
        <f t="shared" si="32"/>
        <v>0</v>
      </c>
      <c r="H205" s="335">
        <f t="shared" si="32"/>
        <v>0</v>
      </c>
      <c r="I205" s="31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292"/>
      <c r="B206" s="268"/>
      <c r="C206" s="227" t="s">
        <v>432</v>
      </c>
      <c r="D206" s="334">
        <f t="shared" si="32"/>
        <v>0</v>
      </c>
      <c r="E206" s="335">
        <f t="shared" si="32"/>
        <v>0</v>
      </c>
      <c r="F206" s="335">
        <f t="shared" si="32"/>
        <v>0</v>
      </c>
      <c r="G206" s="335">
        <f t="shared" si="32"/>
        <v>0</v>
      </c>
      <c r="H206" s="335">
        <f t="shared" si="32"/>
        <v>0</v>
      </c>
      <c r="I206" s="31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292"/>
      <c r="B207" s="268"/>
      <c r="C207" s="227" t="s">
        <v>433</v>
      </c>
      <c r="D207" s="334">
        <f t="shared" si="32"/>
        <v>0</v>
      </c>
      <c r="E207" s="335">
        <f t="shared" si="32"/>
        <v>0</v>
      </c>
      <c r="F207" s="335">
        <f t="shared" si="32"/>
        <v>0</v>
      </c>
      <c r="G207" s="335">
        <f t="shared" si="32"/>
        <v>0</v>
      </c>
      <c r="H207" s="335">
        <f t="shared" si="32"/>
        <v>0</v>
      </c>
      <c r="I207" s="31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293"/>
      <c r="B208" s="269"/>
      <c r="C208" s="227" t="s">
        <v>434</v>
      </c>
      <c r="D208" s="334">
        <f t="shared" si="32"/>
        <v>0</v>
      </c>
      <c r="E208" s="335">
        <f t="shared" si="32"/>
        <v>0</v>
      </c>
      <c r="F208" s="335">
        <f t="shared" si="32"/>
        <v>0</v>
      </c>
      <c r="G208" s="335">
        <f t="shared" si="32"/>
        <v>0</v>
      </c>
      <c r="H208" s="335">
        <f t="shared" si="32"/>
        <v>0</v>
      </c>
      <c r="I208" s="31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288" t="s">
        <v>481</v>
      </c>
      <c r="B209" s="267" t="s">
        <v>441</v>
      </c>
      <c r="C209" s="220" t="s">
        <v>424</v>
      </c>
      <c r="D209" s="336">
        <f t="shared" ref="D209:H209" si="33">D210+D211+D212+D213+D214</f>
        <v>0</v>
      </c>
      <c r="E209" s="337">
        <f t="shared" si="33"/>
        <v>0</v>
      </c>
      <c r="F209" s="337">
        <f t="shared" si="33"/>
        <v>0</v>
      </c>
      <c r="G209" s="337">
        <f t="shared" si="33"/>
        <v>0</v>
      </c>
      <c r="H209" s="337">
        <f t="shared" si="33"/>
        <v>0</v>
      </c>
      <c r="I209" s="31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289"/>
      <c r="B210" s="268"/>
      <c r="C210" s="194" t="s">
        <v>430</v>
      </c>
      <c r="D210" s="338">
        <v>0</v>
      </c>
      <c r="E210" s="339">
        <v>0</v>
      </c>
      <c r="F210" s="339">
        <v>0</v>
      </c>
      <c r="G210" s="339">
        <v>0</v>
      </c>
      <c r="H210" s="339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289"/>
      <c r="B211" s="268"/>
      <c r="C211" s="194" t="s">
        <v>431</v>
      </c>
      <c r="D211" s="338">
        <v>0</v>
      </c>
      <c r="E211" s="339">
        <v>0</v>
      </c>
      <c r="F211" s="339">
        <v>0</v>
      </c>
      <c r="G211" s="339">
        <v>0</v>
      </c>
      <c r="H211" s="339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289"/>
      <c r="B212" s="268"/>
      <c r="C212" s="194" t="s">
        <v>432</v>
      </c>
      <c r="D212" s="338">
        <v>0</v>
      </c>
      <c r="E212" s="339">
        <v>0</v>
      </c>
      <c r="F212" s="339">
        <v>0</v>
      </c>
      <c r="G212" s="339">
        <v>0</v>
      </c>
      <c r="H212" s="339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289"/>
      <c r="B213" s="268"/>
      <c r="C213" s="194" t="s">
        <v>433</v>
      </c>
      <c r="D213" s="338">
        <v>0</v>
      </c>
      <c r="E213" s="339">
        <v>0</v>
      </c>
      <c r="F213" s="339">
        <v>0</v>
      </c>
      <c r="G213" s="339">
        <v>0</v>
      </c>
      <c r="H213" s="339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290"/>
      <c r="B214" s="269"/>
      <c r="C214" s="194" t="s">
        <v>434</v>
      </c>
      <c r="D214" s="338">
        <v>0</v>
      </c>
      <c r="E214" s="339">
        <v>0</v>
      </c>
      <c r="F214" s="339">
        <v>0</v>
      </c>
      <c r="G214" s="339">
        <v>0</v>
      </c>
      <c r="H214" s="339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273" t="s">
        <v>482</v>
      </c>
      <c r="B215" s="267" t="s">
        <v>440</v>
      </c>
      <c r="C215" s="220" t="s">
        <v>424</v>
      </c>
      <c r="D215" s="336">
        <v>0</v>
      </c>
      <c r="E215" s="337">
        <v>0</v>
      </c>
      <c r="F215" s="337">
        <v>0</v>
      </c>
      <c r="G215" s="337">
        <v>0</v>
      </c>
      <c r="H215" s="337">
        <v>0</v>
      </c>
      <c r="I215" s="31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274"/>
      <c r="B216" s="268"/>
      <c r="C216" s="194" t="s">
        <v>430</v>
      </c>
      <c r="D216" s="338">
        <v>0</v>
      </c>
      <c r="E216" s="339">
        <v>0</v>
      </c>
      <c r="F216" s="339">
        <v>0</v>
      </c>
      <c r="G216" s="339">
        <v>0</v>
      </c>
      <c r="H216" s="339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274"/>
      <c r="B217" s="268"/>
      <c r="C217" s="194" t="s">
        <v>431</v>
      </c>
      <c r="D217" s="338">
        <v>0</v>
      </c>
      <c r="E217" s="339">
        <v>0</v>
      </c>
      <c r="F217" s="339">
        <v>0</v>
      </c>
      <c r="G217" s="339">
        <v>0</v>
      </c>
      <c r="H217" s="339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274"/>
      <c r="B218" s="268"/>
      <c r="C218" s="194" t="s">
        <v>432</v>
      </c>
      <c r="D218" s="338">
        <v>0</v>
      </c>
      <c r="E218" s="339">
        <v>0</v>
      </c>
      <c r="F218" s="339">
        <v>0</v>
      </c>
      <c r="G218" s="339">
        <v>0</v>
      </c>
      <c r="H218" s="339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274"/>
      <c r="B219" s="268"/>
      <c r="C219" s="194" t="s">
        <v>433</v>
      </c>
      <c r="D219" s="338">
        <v>0</v>
      </c>
      <c r="E219" s="339">
        <v>0</v>
      </c>
      <c r="F219" s="339">
        <v>0</v>
      </c>
      <c r="G219" s="339">
        <v>0</v>
      </c>
      <c r="H219" s="339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275"/>
      <c r="B220" s="269"/>
      <c r="C220" s="194" t="s">
        <v>434</v>
      </c>
      <c r="D220" s="338">
        <v>0</v>
      </c>
      <c r="E220" s="339">
        <v>0</v>
      </c>
      <c r="F220" s="339">
        <v>0</v>
      </c>
      <c r="G220" s="339">
        <v>0</v>
      </c>
      <c r="H220" s="339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6">
    <mergeCell ref="F1:I3"/>
    <mergeCell ref="A5:I7"/>
    <mergeCell ref="A8:A9"/>
    <mergeCell ref="B8:B9"/>
    <mergeCell ref="C8:C9"/>
    <mergeCell ref="D8:F8"/>
    <mergeCell ref="A11:A16"/>
    <mergeCell ref="B11:B16"/>
    <mergeCell ref="A17:A22"/>
    <mergeCell ref="B17:B22"/>
    <mergeCell ref="A23:A28"/>
    <mergeCell ref="B23:B28"/>
    <mergeCell ref="A29:A34"/>
    <mergeCell ref="B29:B34"/>
    <mergeCell ref="A35:A40"/>
    <mergeCell ref="B35:B40"/>
    <mergeCell ref="A41:A46"/>
    <mergeCell ref="B41:B46"/>
    <mergeCell ref="A47:A52"/>
    <mergeCell ref="B47:B52"/>
    <mergeCell ref="A53:A58"/>
    <mergeCell ref="B53:B58"/>
    <mergeCell ref="A59:A64"/>
    <mergeCell ref="B59:B64"/>
    <mergeCell ref="A65:A70"/>
    <mergeCell ref="B65:B70"/>
    <mergeCell ref="A71:A76"/>
    <mergeCell ref="B71:B76"/>
    <mergeCell ref="A77:A82"/>
    <mergeCell ref="B77:B82"/>
    <mergeCell ref="A83:A88"/>
    <mergeCell ref="B83:B88"/>
    <mergeCell ref="A89:A94"/>
    <mergeCell ref="B89:B94"/>
    <mergeCell ref="A95:A100"/>
    <mergeCell ref="B95:B100"/>
    <mergeCell ref="A101:A106"/>
    <mergeCell ref="B101:B106"/>
    <mergeCell ref="A107:A112"/>
    <mergeCell ref="B107:B112"/>
    <mergeCell ref="A113:A118"/>
    <mergeCell ref="B113:B118"/>
    <mergeCell ref="A119:A124"/>
    <mergeCell ref="B119:B124"/>
    <mergeCell ref="A125:A130"/>
    <mergeCell ref="B125:B130"/>
    <mergeCell ref="A131:A136"/>
    <mergeCell ref="B131:B136"/>
    <mergeCell ref="A173:A178"/>
    <mergeCell ref="B173:B178"/>
    <mergeCell ref="A137:A142"/>
    <mergeCell ref="B137:B142"/>
    <mergeCell ref="A143:A148"/>
    <mergeCell ref="B143:B148"/>
    <mergeCell ref="A149:A154"/>
    <mergeCell ref="B149:B154"/>
    <mergeCell ref="B155:B160"/>
    <mergeCell ref="B161:B166"/>
    <mergeCell ref="A162:A166"/>
    <mergeCell ref="A167:A172"/>
    <mergeCell ref="B167:B172"/>
    <mergeCell ref="A155:A160"/>
    <mergeCell ref="A179:A184"/>
    <mergeCell ref="B179:B184"/>
    <mergeCell ref="A185:A190"/>
    <mergeCell ref="B185:B190"/>
    <mergeCell ref="A191:A196"/>
    <mergeCell ref="B191:B196"/>
    <mergeCell ref="A215:A220"/>
    <mergeCell ref="B215:B220"/>
    <mergeCell ref="A197:A202"/>
    <mergeCell ref="B197:B202"/>
    <mergeCell ref="A203:A208"/>
    <mergeCell ref="B203:B208"/>
    <mergeCell ref="A209:A214"/>
    <mergeCell ref="B209:B214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2015 г</vt:lpstr>
      <vt:lpstr>Лист3</vt:lpstr>
      <vt:lpstr>ресурсная </vt:lpstr>
      <vt:lpstr>прогнозная</vt:lpstr>
      <vt:lpstr>прогнозная!Область_печати</vt:lpstr>
      <vt:lpstr>'ресурсная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2025-06-23T01:22:25Z</cp:lastPrinted>
  <dcterms:created xsi:type="dcterms:W3CDTF">2019-01-17T01:13:07Z</dcterms:created>
  <dcterms:modified xsi:type="dcterms:W3CDTF">2025-06-23T06:12:05Z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